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Finanšu un grāmatvedības daļa\3 atskaites\Grāmatvedības_atskaites\NEPLP\2024\4.ceturksnis\Precizejumi\"/>
    </mc:Choice>
  </mc:AlternateContent>
  <xr:revisionPtr revIDLastSave="0" documentId="13_ncr:1_{469FBAA5-163A-44F3-A123-9EAC85F0FD77}" xr6:coauthVersionLast="47" xr6:coauthVersionMax="47" xr10:uidLastSave="{00000000-0000-0000-0000-000000000000}"/>
  <bookViews>
    <workbookView xWindow="-120" yWindow="-120" windowWidth="29040" windowHeight="17640" xr2:uid="{D0D3E7E1-8862-43B1-8A9A-86FC16F29925}"/>
  </bookViews>
  <sheets>
    <sheet name="Pielikums nr.2" sheetId="1" r:id="rId1"/>
  </sheets>
  <definedNames>
    <definedName name="_xlnm._FilterDatabase" localSheetId="0" hidden="1">'Pielikums nr.2'!$A$21:$S$120</definedName>
    <definedName name="KAN">#REF!</definedName>
    <definedName name="P_KAT">#REF!</definedName>
    <definedName name="P_STAT">#REF!</definedName>
    <definedName name="P_VERS">#REF!</definedName>
    <definedName name="PRODUC">#REF!</definedName>
    <definedName name="RED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6" i="1" l="1"/>
  <c r="R106" i="1"/>
  <c r="S96" i="1"/>
  <c r="R96" i="1"/>
  <c r="S90" i="1"/>
  <c r="S88" i="1"/>
  <c r="R88" i="1"/>
  <c r="S83" i="1"/>
  <c r="R83" i="1"/>
  <c r="S77" i="1"/>
  <c r="R65" i="1"/>
  <c r="S63" i="1"/>
  <c r="R63" i="1"/>
  <c r="S50" i="1"/>
  <c r="R50" i="1"/>
  <c r="S48" i="1"/>
  <c r="R48" i="1"/>
  <c r="S29" i="1"/>
  <c r="R29" i="1"/>
  <c r="S26" i="1"/>
  <c r="R26" i="1"/>
  <c r="S14" i="1"/>
  <c r="Q10" i="1"/>
  <c r="S79" i="1" l="1"/>
  <c r="R79" i="1"/>
  <c r="S24" i="1"/>
  <c r="R24" i="1"/>
  <c r="S70" i="1"/>
  <c r="R70" i="1"/>
  <c r="S105" i="1"/>
  <c r="R105" i="1"/>
  <c r="S72" i="1"/>
  <c r="R72" i="1"/>
  <c r="S65" i="1"/>
  <c r="S94" i="1"/>
  <c r="R94" i="1"/>
  <c r="R77" i="1"/>
  <c r="S78" i="1"/>
  <c r="R78" i="1"/>
  <c r="S27" i="1"/>
  <c r="R27" i="1"/>
  <c r="S12" i="1"/>
  <c r="R12" i="1"/>
  <c r="R14" i="1"/>
  <c r="R90" i="1"/>
  <c r="S55" i="1"/>
  <c r="R55" i="1"/>
  <c r="S49" i="1" l="1"/>
  <c r="R49" i="1"/>
  <c r="S95" i="1"/>
  <c r="R95" i="1"/>
  <c r="S28" i="1"/>
  <c r="R28" i="1"/>
  <c r="R23" i="1"/>
  <c r="S23" i="1"/>
  <c r="S34" i="1"/>
  <c r="R34" i="1"/>
  <c r="S91" i="1"/>
  <c r="R91" i="1"/>
  <c r="R101" i="1"/>
  <c r="S101" i="1"/>
  <c r="S64" i="1"/>
  <c r="R64" i="1"/>
  <c r="S33" i="1"/>
  <c r="R33" i="1"/>
  <c r="S71" i="1"/>
  <c r="R71" i="1"/>
  <c r="S59" i="1"/>
  <c r="R59" i="1"/>
  <c r="S35" i="1"/>
  <c r="R35" i="1"/>
  <c r="S60" i="1"/>
  <c r="R60" i="1"/>
  <c r="S61" i="1"/>
  <c r="R61" i="1"/>
  <c r="S45" i="1"/>
  <c r="R45" i="1"/>
  <c r="S53" i="1"/>
  <c r="R53" i="1"/>
  <c r="S102" i="1"/>
  <c r="R102" i="1"/>
  <c r="S73" i="1"/>
  <c r="R73" i="1"/>
  <c r="S44" i="1"/>
  <c r="R44" i="1"/>
  <c r="S87" i="1"/>
  <c r="R87" i="1"/>
  <c r="S56" i="1"/>
  <c r="R56" i="1"/>
  <c r="S99" i="1"/>
  <c r="R99" i="1"/>
  <c r="S74" i="1"/>
  <c r="R74" i="1"/>
  <c r="S30" i="1"/>
  <c r="R30" i="1"/>
  <c r="R46" i="1"/>
  <c r="S46" i="1"/>
  <c r="S13" i="1"/>
  <c r="R13" i="1"/>
  <c r="R11" i="1"/>
  <c r="S11" i="1"/>
  <c r="R86" i="1"/>
  <c r="S86" i="1"/>
  <c r="S16" i="1"/>
  <c r="R16" i="1"/>
  <c r="S84" i="1"/>
  <c r="R84" i="1"/>
  <c r="S89" i="1"/>
  <c r="R89" i="1"/>
  <c r="S81" i="1"/>
  <c r="R81" i="1"/>
  <c r="S66" i="1"/>
  <c r="R66" i="1"/>
  <c r="S82" i="1"/>
  <c r="R82" i="1"/>
  <c r="S42" i="1"/>
  <c r="R42" i="1"/>
  <c r="S76" i="1"/>
  <c r="R76" i="1"/>
  <c r="S43" i="1"/>
  <c r="R43" i="1"/>
  <c r="S98" i="1"/>
  <c r="R98" i="1"/>
  <c r="S37" i="1"/>
  <c r="R37" i="1"/>
  <c r="S38" i="1"/>
  <c r="R38" i="1"/>
  <c r="S32" i="1"/>
  <c r="R32" i="1"/>
  <c r="S104" i="1"/>
  <c r="R104" i="1"/>
  <c r="S57" i="1"/>
  <c r="R57" i="1"/>
  <c r="S17" i="1"/>
  <c r="R17" i="1"/>
  <c r="S80" i="1"/>
  <c r="R80" i="1"/>
  <c r="S69" i="1"/>
  <c r="R69" i="1"/>
  <c r="S51" i="1"/>
  <c r="R51" i="1"/>
  <c r="S52" i="1"/>
  <c r="R52" i="1"/>
  <c r="S36" i="1"/>
  <c r="R36" i="1"/>
  <c r="R67" i="1"/>
  <c r="S67" i="1"/>
  <c r="R31" i="1"/>
  <c r="S31" i="1"/>
  <c r="S85" i="1"/>
  <c r="R85" i="1"/>
  <c r="S15" i="1" l="1"/>
  <c r="R15" i="1"/>
  <c r="S62" i="1"/>
  <c r="R62" i="1"/>
  <c r="S103" i="1"/>
  <c r="R103" i="1"/>
  <c r="S75" i="1"/>
  <c r="R75" i="1"/>
  <c r="S68" i="1"/>
  <c r="R68" i="1"/>
  <c r="S100" i="1"/>
  <c r="R100" i="1"/>
  <c r="S41" i="1"/>
  <c r="R41" i="1"/>
  <c r="S54" i="1"/>
  <c r="R54" i="1"/>
  <c r="S93" i="1"/>
  <c r="R93" i="1"/>
  <c r="S25" i="1"/>
  <c r="R25" i="1"/>
  <c r="S97" i="1" l="1"/>
  <c r="R97" i="1"/>
  <c r="S92" i="1"/>
  <c r="R92" i="1"/>
  <c r="S10" i="1"/>
  <c r="R10" i="1"/>
  <c r="R22" i="1"/>
  <c r="S22" i="1"/>
  <c r="S40" i="1"/>
  <c r="R40" i="1"/>
  <c r="R47" i="1"/>
  <c r="S47" i="1"/>
  <c r="S39" i="1" l="1"/>
  <c r="R39" i="1"/>
  <c r="S21" i="1"/>
  <c r="R21" i="1"/>
  <c r="S18" i="1" l="1"/>
  <c r="R18" i="1"/>
  <c r="S20" i="1"/>
  <c r="R20" i="1"/>
  <c r="S19" i="1"/>
  <c r="R19" i="1"/>
</calcChain>
</file>

<file path=xl/sharedStrings.xml><?xml version="1.0" encoding="utf-8"?>
<sst xmlns="http://schemas.openxmlformats.org/spreadsheetml/2006/main" count="144" uniqueCount="130">
  <si>
    <t>Sabiedriskā pasūtījuma izstrādes, uzskaites un izpildes uzraudzības kārtības nolikuma</t>
  </si>
  <si>
    <t>Pielikums Nr.2 "Plānotā un faktiskā naudas plūsma"</t>
  </si>
  <si>
    <t>VSIA "Latvijas Televīzija" plānotā un faktiskā naudas plūsma un darbības rādītāji</t>
  </si>
  <si>
    <t>2024.gadā</t>
  </si>
  <si>
    <t>EKK kods</t>
  </si>
  <si>
    <t>I ceturksnis</t>
  </si>
  <si>
    <t>II ceturksnis</t>
  </si>
  <si>
    <t>III ceturksnis</t>
  </si>
  <si>
    <t>IV ceturksnis</t>
  </si>
  <si>
    <t>IV ceturksnis plāna un izpildes starpība</t>
  </si>
  <si>
    <t>12 mēneši</t>
  </si>
  <si>
    <t>Pārskata perioda
( 12 mēnešu) plāna un izpildes starpība</t>
  </si>
  <si>
    <t>Budžets 2024-apstiprinātais</t>
  </si>
  <si>
    <t>Izmaiņa</t>
  </si>
  <si>
    <t>Plāns</t>
  </si>
  <si>
    <t>Izpilde</t>
  </si>
  <si>
    <t>Izpilde"-" Plāns (EUR)</t>
  </si>
  <si>
    <t>Izpilde"-" Plāns (%)</t>
  </si>
  <si>
    <t>I. Finanšu rādītāji</t>
  </si>
  <si>
    <t>Ieņēmumi - kopā</t>
  </si>
  <si>
    <t>Valsts budžeta dotācija</t>
  </si>
  <si>
    <t>Transferti</t>
  </si>
  <si>
    <t>Drošības nauda</t>
  </si>
  <si>
    <t>Aizņēmums</t>
  </si>
  <si>
    <t>Pašu ieņēmumi no uzņēmējdarbības - kopā</t>
  </si>
  <si>
    <t>t.sk Citi ieņēmumi</t>
  </si>
  <si>
    <t>t.sk Telpu noma</t>
  </si>
  <si>
    <t>Izdevumi - kopā</t>
  </si>
  <si>
    <t>1000-4000 6000-7000</t>
  </si>
  <si>
    <t>Uzturēšanas izdevumi</t>
  </si>
  <si>
    <t>1000-2000</t>
  </si>
  <si>
    <t>Kārtējie izdevumi</t>
  </si>
  <si>
    <t>Atlīdzība</t>
  </si>
  <si>
    <t xml:space="preserve">Atalgojums </t>
  </si>
  <si>
    <t>Mēnešalga</t>
  </si>
  <si>
    <t>Pārējo darbinieku mēnešalga (darba alga)</t>
  </si>
  <si>
    <t>Piemaksas, prēmijas un naudas balvas</t>
  </si>
  <si>
    <t>Piemaksa par nakts darbu</t>
  </si>
  <si>
    <t>Samaksa par virsstundu darbu un darbu svētku dienās</t>
  </si>
  <si>
    <t>Piemaksa par personisko darba ieguldījumu un darba kvalitāti</t>
  </si>
  <si>
    <t>Piemaksa par papildu darbu</t>
  </si>
  <si>
    <t>Prēmijas un naudas balvas</t>
  </si>
  <si>
    <t>Atalgojums fiziskajām personām uz tiesiskās attiecības regulējošu dokumentu pamata</t>
  </si>
  <si>
    <t>Darba devēja piešķirtie labumi un maksājumi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</si>
  <si>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</si>
  <si>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</si>
  <si>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</si>
  <si>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</si>
  <si>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</si>
  <si>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</si>
  <si>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</si>
  <si>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</si>
  <si>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</si>
  <si>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</si>
  <si>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</si>
  <si>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</si>
  <si>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</si>
  <si>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</si>
  <si>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</si>
  <si>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siltumenerģiju, tai skaitā apkuri</t>
  </si>
  <si>
    <t>Izdevumi par ūdeni un kanalizāciju</t>
  </si>
  <si>
    <t>Izdevumi par elektroenerģiju</t>
  </si>
  <si>
    <t>Izdevumi par atkritumu savākšanu, izvešanu no apdzīvotām vietām un teritorijām ārpus apdzīvotām vietām un atkritumu utilizāciju</t>
  </si>
  <si>
    <t>Iestādes administratīvie izdevumi un ar iestādes darbības nodrošināšanu saistītie izdevumi</t>
  </si>
  <si>
    <t xml:space="preserve">Administratīvie izdevumi un sabiedriskās attiecības </t>
  </si>
  <si>
    <t>Auditoru, tulku pakalpojumi, izdevumi par iestāžu pasūtītajiem pētījumiem</t>
  </si>
  <si>
    <t>Izdevumi par transporta pakalpojumiem</t>
  </si>
  <si>
    <t>Normatīvajos aktos noteiktie darba devēja veselības izdevumi darba ņēmējam</t>
  </si>
  <si>
    <t>Izdevumi par mācību pakalpojumiem</t>
  </si>
  <si>
    <t>Maksājumu pakalpojumi un komisijas</t>
  </si>
  <si>
    <t>Pārējie iestādes administratīvie izdevumi</t>
  </si>
  <si>
    <t>Remontdarbi un iestāžu uzturēšanas pakalpojumi (izņemot kapitālo remontu)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</si>
  <si>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</si>
  <si>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</si>
  <si>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</si>
  <si>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</si>
  <si>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Informācijas tehnoloģiju pakalpojumi</t>
  </si>
  <si>
    <t>Īre un noma</t>
  </si>
  <si>
    <t>Ēku, telpu īre un noma</t>
  </si>
  <si>
    <t>Transportlīdzekļu noma</t>
  </si>
  <si>
    <t>Zemes noma</t>
  </si>
  <si>
    <t>Iekārtu, aparatūras un inventāra īre un noma</t>
  </si>
  <si>
    <t>Citi pakalpojumi</t>
  </si>
  <si>
    <t>Izdevumi juridiskās palīdzības sniedzējiem un zvērinātiem tiesu izpildītājiem</t>
  </si>
  <si>
    <t>Krājumi, materiāli, energoresursi, preces, biroja preces un inventārs, kurus neuzskaita kodā 5000</t>
  </si>
  <si>
    <t>Izdevumi par precēm iestādes darbības nodrošināšanai</t>
  </si>
  <si>
    <t>Biroja preces</t>
  </si>
  <si>
    <t>Inventārs</t>
  </si>
  <si>
    <t>Izdevumi par precēm iestādes administratīvās darbības nodrošināšanai un sabiedrisko attiecību īstenošanai</t>
  </si>
  <si>
    <t>Kurināmais un enerģētiskie materiāli</t>
  </si>
  <si>
    <t>Degviela</t>
  </si>
  <si>
    <t>Zāles, ķimikālijas, laboratorijas preces, medicīniskās ierīces, medicīnas instrumenti, laboratorijas dzīvnieki un to uzturēšana</t>
  </si>
  <si>
    <t>Kārtējā remonta un iestāžu uzturēšanas materiāli</t>
  </si>
  <si>
    <t>Pārējās preces</t>
  </si>
  <si>
    <t>Izdevumi periodikas iegādei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</si>
  <si>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</si>
  <si>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</si>
  <si>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</si>
  <si>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(t.sk. zemes nodokļa parāda) maksājumi budžetā</t>
  </si>
  <si>
    <t>Pārējie budžeta iestāžu pārskaitītie nodokļi un nodevas</t>
  </si>
  <si>
    <t xml:space="preserve">Maksājumi par budžeta iestādēm piemērotajām sankcijām </t>
  </si>
  <si>
    <t>Procentu izdevumi</t>
  </si>
  <si>
    <t>Procentu maksājumi iekšzemes kredītiestādēm</t>
  </si>
  <si>
    <t>Procentu maksājumi iekšzemes kredītiestādēm no atvasināto finanšu instrumentu lietošanas rezultāta</t>
  </si>
  <si>
    <t>F40121220</t>
  </si>
  <si>
    <t>Saņemto īstermiņa aizņēmumu atmaksa</t>
  </si>
  <si>
    <t>F40121210</t>
  </si>
  <si>
    <t>Saņemts aizdevums</t>
  </si>
  <si>
    <t>Pamatkapitāla veidošana</t>
  </si>
  <si>
    <t>Nemateriālie ieguldījumi</t>
  </si>
  <si>
    <t>Licences, koncesijas un patenti, preču zīmes un līdzīgas tiesības</t>
  </si>
  <si>
    <t>Pamatlīdzekļi</t>
  </si>
  <si>
    <t>Zeme, ēkas un būves</t>
  </si>
  <si>
    <t>Tehnoloģiskās iekārtas un mašīnas</t>
  </si>
  <si>
    <t>Pārējie pamatlīdzekļi</t>
  </si>
  <si>
    <t>Datortehnika, sakaru un cita biroja tehnika</t>
  </si>
  <si>
    <t>Pārējie iepriekš neklasificētie pamatlīdzekļi</t>
  </si>
  <si>
    <t>Kapitālais remonts un rekonstrukcija</t>
  </si>
  <si>
    <t>Finansiālā bilance</t>
  </si>
  <si>
    <t>Naudas līdzekļu atlikumu izmaiņas: palielinājums (–) vai samazinājums (+)</t>
  </si>
  <si>
    <t>Naudas līdzekļu atlikums perioda sākumā:</t>
  </si>
  <si>
    <t>Naudas līdzekļu atlikums perioda beigās:</t>
  </si>
  <si>
    <t>II. Ieņēmumu un izdevumu ekonomiskais aprēķins</t>
  </si>
  <si>
    <t>Ieņēmumi kopā:</t>
  </si>
  <si>
    <t>Valsts Budžeta dotācija</t>
  </si>
  <si>
    <t>Pašu ieņēmumi</t>
  </si>
  <si>
    <t>Izdevumi kopā:</t>
  </si>
  <si>
    <t>Štata vietas</t>
  </si>
  <si>
    <t>Darbinieku skaits</t>
  </si>
  <si>
    <r>
      <t>Administrācijas darbinieku skaits</t>
    </r>
    <r>
      <rPr>
        <vertAlign val="superscript"/>
        <sz val="9"/>
        <rFont val="Times New Roman"/>
        <family val="1"/>
        <charset val="186"/>
      </rPr>
      <t xml:space="preserve">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</si>
</sst>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indexed="8"/>
      <name val="MS Sans Serif"/>
    </font>
    <font>
      <sz val="8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MS Sans Serif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b/>
      <sz val="8"/>
      <name val="Times New Roman"/>
      <family val="1"/>
      <charset val="186"/>
    </font>
    <font>
      <b/>
      <sz val="9"/>
      <color indexed="17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u/>
      <sz val="9"/>
      <color indexed="8"/>
      <name val="Times New Roman"/>
      <family val="1"/>
      <charset val="186"/>
    </font>
    <font>
      <b/>
      <u/>
      <sz val="10"/>
      <color indexed="17"/>
      <name val="Times New Roman"/>
      <family val="1"/>
      <charset val="186"/>
    </font>
    <font>
      <b/>
      <sz val="10"/>
      <color indexed="17"/>
      <name val="Times New Roman"/>
      <family val="1"/>
      <charset val="186"/>
    </font>
    <font>
      <b/>
      <u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u/>
      <sz val="10"/>
      <color indexed="12"/>
      <name val="MS Sans Serif"/>
    </font>
    <font>
      <sz val="10"/>
      <name val="Times New Roman"/>
      <family val="1"/>
    </font>
    <font>
      <sz val="10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1" fillId="0" borderId="0"/>
    <xf numFmtId="0" fontId="1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3" fontId="2" fillId="0" borderId="0" xfId="3" applyNumberFormat="1" applyFont="1" applyAlignment="1">
      <alignment vertical="top"/>
    </xf>
    <xf numFmtId="0" fontId="4" fillId="0" borderId="0" xfId="3" applyFont="1"/>
    <xf numFmtId="0" fontId="5" fillId="0" borderId="0" xfId="3" applyFont="1"/>
    <xf numFmtId="0" fontId="3" fillId="0" borderId="0" xfId="3"/>
    <xf numFmtId="49" fontId="5" fillId="0" borderId="0" xfId="3" applyNumberFormat="1" applyFont="1" applyAlignment="1">
      <alignment horizontal="right"/>
    </xf>
    <xf numFmtId="3" fontId="5" fillId="0" borderId="0" xfId="3" applyNumberFormat="1" applyFont="1"/>
    <xf numFmtId="43" fontId="5" fillId="0" borderId="0" xfId="3" applyNumberFormat="1" applyFont="1"/>
    <xf numFmtId="164" fontId="5" fillId="0" borderId="0" xfId="3" applyNumberFormat="1" applyFont="1"/>
    <xf numFmtId="0" fontId="6" fillId="0" borderId="0" xfId="3" applyFont="1" applyAlignment="1">
      <alignment horizontal="right" vertical="top"/>
    </xf>
    <xf numFmtId="0" fontId="6" fillId="0" borderId="0" xfId="3" applyFont="1" applyAlignment="1">
      <alignment vertical="top"/>
    </xf>
    <xf numFmtId="43" fontId="5" fillId="0" borderId="0" xfId="1" applyFont="1"/>
    <xf numFmtId="0" fontId="7" fillId="0" borderId="0" xfId="3" applyFont="1" applyAlignment="1">
      <alignment horizontal="center" vertical="top"/>
    </xf>
    <xf numFmtId="0" fontId="3" fillId="0" borderId="0" xfId="3" applyAlignment="1">
      <alignment horizontal="center" vertical="top"/>
    </xf>
    <xf numFmtId="3" fontId="3" fillId="0" borderId="0" xfId="3" applyNumberFormat="1" applyAlignment="1">
      <alignment horizontal="center" vertical="top"/>
    </xf>
    <xf numFmtId="0" fontId="6" fillId="0" borderId="0" xfId="3" applyFont="1"/>
    <xf numFmtId="3" fontId="10" fillId="0" borderId="5" xfId="3" applyNumberFormat="1" applyFont="1" applyBorder="1" applyAlignment="1">
      <alignment horizontal="center" vertical="top"/>
    </xf>
    <xf numFmtId="3" fontId="10" fillId="0" borderId="11" xfId="3" applyNumberFormat="1" applyFont="1" applyBorder="1" applyAlignment="1">
      <alignment horizontal="center" vertical="top" wrapText="1"/>
    </xf>
    <xf numFmtId="0" fontId="9" fillId="2" borderId="9" xfId="3" applyFont="1" applyFill="1" applyBorder="1" applyAlignment="1">
      <alignment horizontal="center" vertical="center"/>
    </xf>
    <xf numFmtId="0" fontId="12" fillId="2" borderId="15" xfId="4" applyFont="1" applyFill="1" applyBorder="1"/>
    <xf numFmtId="3" fontId="13" fillId="2" borderId="12" xfId="3" applyNumberFormat="1" applyFont="1" applyFill="1" applyBorder="1" applyAlignment="1">
      <alignment horizontal="center" vertical="top"/>
    </xf>
    <xf numFmtId="0" fontId="14" fillId="2" borderId="9" xfId="3" applyFont="1" applyFill="1" applyBorder="1" applyAlignment="1">
      <alignment horizontal="right" vertical="top"/>
    </xf>
    <xf numFmtId="0" fontId="8" fillId="2" borderId="10" xfId="3" applyFont="1" applyFill="1" applyBorder="1" applyAlignment="1">
      <alignment vertical="top"/>
    </xf>
    <xf numFmtId="3" fontId="15" fillId="2" borderId="12" xfId="3" applyNumberFormat="1" applyFont="1" applyFill="1" applyBorder="1" applyAlignment="1">
      <alignment vertical="top"/>
    </xf>
    <xf numFmtId="9" fontId="15" fillId="2" borderId="12" xfId="2" applyFont="1" applyFill="1" applyBorder="1" applyAlignment="1">
      <alignment vertical="top"/>
    </xf>
    <xf numFmtId="0" fontId="16" fillId="0" borderId="0" xfId="3" applyFont="1"/>
    <xf numFmtId="3" fontId="16" fillId="0" borderId="0" xfId="3" applyNumberFormat="1" applyFont="1"/>
    <xf numFmtId="0" fontId="17" fillId="0" borderId="16" xfId="3" applyFont="1" applyBorder="1" applyAlignment="1">
      <alignment vertical="top"/>
    </xf>
    <xf numFmtId="0" fontId="8" fillId="0" borderId="17" xfId="3" applyFont="1" applyBorder="1" applyAlignment="1">
      <alignment vertical="top"/>
    </xf>
    <xf numFmtId="3" fontId="10" fillId="0" borderId="18" xfId="5" applyNumberFormat="1" applyFont="1" applyBorder="1" applyAlignment="1">
      <alignment vertical="top"/>
    </xf>
    <xf numFmtId="3" fontId="10" fillId="0" borderId="19" xfId="3" applyNumberFormat="1" applyFont="1" applyBorder="1" applyAlignment="1">
      <alignment vertical="top"/>
    </xf>
    <xf numFmtId="9" fontId="10" fillId="0" borderId="19" xfId="2" applyFont="1" applyBorder="1" applyAlignment="1">
      <alignment vertical="top"/>
    </xf>
    <xf numFmtId="0" fontId="8" fillId="0" borderId="20" xfId="3" applyFont="1" applyBorder="1" applyAlignment="1">
      <alignment vertical="top"/>
    </xf>
    <xf numFmtId="9" fontId="10" fillId="0" borderId="18" xfId="2" applyFont="1" applyBorder="1" applyAlignment="1">
      <alignment vertical="top"/>
    </xf>
    <xf numFmtId="0" fontId="18" fillId="0" borderId="21" xfId="3" applyFont="1" applyBorder="1" applyAlignment="1">
      <alignment vertical="top"/>
    </xf>
    <xf numFmtId="3" fontId="2" fillId="0" borderId="19" xfId="3" applyNumberFormat="1" applyFont="1" applyBorder="1" applyAlignment="1">
      <alignment vertical="top"/>
    </xf>
    <xf numFmtId="9" fontId="2" fillId="0" borderId="19" xfId="2" applyFont="1" applyBorder="1" applyAlignment="1">
      <alignment vertical="top"/>
    </xf>
    <xf numFmtId="0" fontId="19" fillId="0" borderId="0" xfId="3" applyFont="1"/>
    <xf numFmtId="0" fontId="18" fillId="0" borderId="22" xfId="3" applyFont="1" applyBorder="1" applyAlignment="1">
      <alignment vertical="top"/>
    </xf>
    <xf numFmtId="0" fontId="8" fillId="0" borderId="23" xfId="3" applyFont="1" applyBorder="1" applyAlignment="1">
      <alignment vertical="top"/>
    </xf>
    <xf numFmtId="3" fontId="2" fillId="0" borderId="24" xfId="3" applyNumberFormat="1" applyFont="1" applyBorder="1" applyAlignment="1">
      <alignment vertical="top"/>
    </xf>
    <xf numFmtId="9" fontId="2" fillId="0" borderId="24" xfId="2" applyFont="1" applyBorder="1" applyAlignment="1">
      <alignment vertical="top"/>
    </xf>
    <xf numFmtId="0" fontId="8" fillId="2" borderId="25" xfId="3" applyFont="1" applyFill="1" applyBorder="1" applyAlignment="1">
      <alignment horizontal="right" vertical="top"/>
    </xf>
    <xf numFmtId="0" fontId="8" fillId="2" borderId="15" xfId="3" applyFont="1" applyFill="1" applyBorder="1" applyAlignment="1">
      <alignment vertical="top"/>
    </xf>
    <xf numFmtId="3" fontId="15" fillId="2" borderId="11" xfId="3" applyNumberFormat="1" applyFont="1" applyFill="1" applyBorder="1" applyAlignment="1">
      <alignment vertical="top"/>
    </xf>
    <xf numFmtId="9" fontId="15" fillId="2" borderId="11" xfId="2" applyFont="1" applyFill="1" applyBorder="1" applyAlignment="1">
      <alignment vertical="top"/>
    </xf>
    <xf numFmtId="3" fontId="19" fillId="0" borderId="0" xfId="3" applyNumberFormat="1" applyFont="1"/>
    <xf numFmtId="0" fontId="8" fillId="3" borderId="25" xfId="3" applyFont="1" applyFill="1" applyBorder="1" applyAlignment="1">
      <alignment horizontal="right" vertical="top"/>
    </xf>
    <xf numFmtId="0" fontId="8" fillId="3" borderId="15" xfId="3" applyFont="1" applyFill="1" applyBorder="1" applyAlignment="1">
      <alignment vertical="top"/>
    </xf>
    <xf numFmtId="3" fontId="15" fillId="3" borderId="11" xfId="3" applyNumberFormat="1" applyFont="1" applyFill="1" applyBorder="1" applyAlignment="1">
      <alignment vertical="top"/>
    </xf>
    <xf numFmtId="9" fontId="15" fillId="3" borderId="11" xfId="2" applyFont="1" applyFill="1" applyBorder="1" applyAlignment="1">
      <alignment vertical="top"/>
    </xf>
    <xf numFmtId="0" fontId="20" fillId="4" borderId="25" xfId="3" applyFont="1" applyFill="1" applyBorder="1" applyAlignment="1">
      <alignment horizontal="left" vertical="top"/>
    </xf>
    <xf numFmtId="0" fontId="20" fillId="4" borderId="15" xfId="3" applyFont="1" applyFill="1" applyBorder="1" applyAlignment="1">
      <alignment vertical="top"/>
    </xf>
    <xf numFmtId="3" fontId="10" fillId="4" borderId="11" xfId="3" applyNumberFormat="1" applyFont="1" applyFill="1" applyBorder="1" applyAlignment="1">
      <alignment vertical="top"/>
    </xf>
    <xf numFmtId="9" fontId="10" fillId="4" borderId="11" xfId="2" applyFont="1" applyFill="1" applyBorder="1" applyAlignment="1">
      <alignment vertical="top"/>
    </xf>
    <xf numFmtId="0" fontId="8" fillId="5" borderId="16" xfId="3" applyFont="1" applyFill="1" applyBorder="1" applyAlignment="1">
      <alignment horizontal="left" vertical="top"/>
    </xf>
    <xf numFmtId="0" fontId="8" fillId="5" borderId="17" xfId="3" applyFont="1" applyFill="1" applyBorder="1" applyAlignment="1">
      <alignment vertical="top"/>
    </xf>
    <xf numFmtId="3" fontId="10" fillId="5" borderId="19" xfId="3" applyNumberFormat="1" applyFont="1" applyFill="1" applyBorder="1" applyAlignment="1">
      <alignment vertical="top"/>
    </xf>
    <xf numFmtId="9" fontId="10" fillId="5" borderId="19" xfId="2" applyFont="1" applyFill="1" applyBorder="1" applyAlignment="1">
      <alignment vertical="top"/>
    </xf>
    <xf numFmtId="0" fontId="8" fillId="5" borderId="26" xfId="3" applyFont="1" applyFill="1" applyBorder="1" applyAlignment="1">
      <alignment horizontal="center" vertical="top"/>
    </xf>
    <xf numFmtId="0" fontId="8" fillId="5" borderId="20" xfId="3" applyFont="1" applyFill="1" applyBorder="1" applyAlignment="1">
      <alignment vertical="top"/>
    </xf>
    <xf numFmtId="3" fontId="2" fillId="5" borderId="19" xfId="5" applyNumberFormat="1" applyFont="1" applyFill="1" applyBorder="1" applyAlignment="1">
      <alignment vertical="top"/>
    </xf>
    <xf numFmtId="9" fontId="2" fillId="5" borderId="19" xfId="2" applyFont="1" applyFill="1" applyBorder="1" applyAlignment="1">
      <alignment vertical="top"/>
    </xf>
    <xf numFmtId="0" fontId="8" fillId="0" borderId="26" xfId="3" applyFont="1" applyBorder="1" applyAlignment="1">
      <alignment horizontal="right" vertical="top"/>
    </xf>
    <xf numFmtId="3" fontId="2" fillId="0" borderId="18" xfId="3" applyNumberFormat="1" applyFont="1" applyBorder="1" applyAlignment="1">
      <alignment vertical="top"/>
    </xf>
    <xf numFmtId="9" fontId="2" fillId="0" borderId="18" xfId="2" applyFont="1" applyBorder="1" applyAlignment="1">
      <alignment vertical="top"/>
    </xf>
    <xf numFmtId="3" fontId="2" fillId="5" borderId="19" xfId="3" applyNumberFormat="1" applyFont="1" applyFill="1" applyBorder="1" applyAlignment="1">
      <alignment vertical="top"/>
    </xf>
    <xf numFmtId="0" fontId="4" fillId="0" borderId="0" xfId="3" applyFont="1" applyProtection="1">
      <protection locked="0"/>
    </xf>
    <xf numFmtId="0" fontId="8" fillId="0" borderId="26" xfId="3" applyFont="1" applyBorder="1" applyAlignment="1" applyProtection="1">
      <alignment horizontal="right" vertical="top"/>
      <protection locked="0"/>
    </xf>
    <xf numFmtId="0" fontId="8" fillId="0" borderId="20" xfId="3" applyFont="1" applyBorder="1" applyAlignment="1" applyProtection="1">
      <alignment horizontal="left" vertical="top"/>
      <protection locked="0"/>
    </xf>
    <xf numFmtId="0" fontId="8" fillId="0" borderId="26" xfId="3" applyFont="1" applyBorder="1" applyAlignment="1" applyProtection="1">
      <alignment horizontal="center" vertical="top"/>
      <protection locked="0"/>
    </xf>
    <xf numFmtId="0" fontId="8" fillId="5" borderId="26" xfId="3" applyFont="1" applyFill="1" applyBorder="1" applyAlignment="1">
      <alignment horizontal="left" vertical="top"/>
    </xf>
    <xf numFmtId="3" fontId="10" fillId="5" borderId="19" xfId="3" applyNumberFormat="1" applyFont="1" applyFill="1" applyBorder="1" applyAlignment="1">
      <alignment horizontal="right" vertical="top"/>
    </xf>
    <xf numFmtId="9" fontId="10" fillId="5" borderId="19" xfId="2" applyFont="1" applyFill="1" applyBorder="1" applyAlignment="1">
      <alignment horizontal="right" vertical="top"/>
    </xf>
    <xf numFmtId="0" fontId="8" fillId="0" borderId="26" xfId="3" applyFont="1" applyBorder="1" applyAlignment="1">
      <alignment horizontal="center" vertical="top"/>
    </xf>
    <xf numFmtId="0" fontId="17" fillId="0" borderId="26" xfId="3" applyFont="1" applyBorder="1" applyAlignment="1">
      <alignment horizontal="center" vertical="top"/>
    </xf>
    <xf numFmtId="0" fontId="17" fillId="0" borderId="20" xfId="3" applyFont="1" applyBorder="1" applyAlignment="1">
      <alignment vertical="top"/>
    </xf>
    <xf numFmtId="0" fontId="17" fillId="0" borderId="26" xfId="3" applyFont="1" applyBorder="1" applyAlignment="1">
      <alignment horizontal="right" vertical="top"/>
    </xf>
    <xf numFmtId="0" fontId="8" fillId="0" borderId="20" xfId="3" applyFont="1" applyBorder="1" applyAlignment="1" applyProtection="1">
      <alignment vertical="top"/>
      <protection locked="0"/>
    </xf>
    <xf numFmtId="3" fontId="10" fillId="4" borderId="11" xfId="3" applyNumberFormat="1" applyFont="1" applyFill="1" applyBorder="1" applyAlignment="1">
      <alignment horizontal="right" vertical="top"/>
    </xf>
    <xf numFmtId="9" fontId="10" fillId="4" borderId="11" xfId="2" applyFont="1" applyFill="1" applyBorder="1" applyAlignment="1">
      <alignment horizontal="right" vertical="top"/>
    </xf>
    <xf numFmtId="3" fontId="6" fillId="5" borderId="27" xfId="3" applyNumberFormat="1" applyFont="1" applyFill="1" applyBorder="1" applyAlignment="1">
      <alignment horizontal="right" vertical="top"/>
    </xf>
    <xf numFmtId="9" fontId="6" fillId="5" borderId="27" xfId="2" applyFont="1" applyFill="1" applyBorder="1" applyAlignment="1">
      <alignment horizontal="right" vertical="top"/>
    </xf>
    <xf numFmtId="3" fontId="5" fillId="5" borderId="18" xfId="3" applyNumberFormat="1" applyFont="1" applyFill="1" applyBorder="1" applyAlignment="1">
      <alignment horizontal="right" vertical="top"/>
    </xf>
    <xf numFmtId="9" fontId="5" fillId="5" borderId="18" xfId="2" applyFont="1" applyFill="1" applyBorder="1" applyAlignment="1">
      <alignment horizontal="right" vertical="top"/>
    </xf>
    <xf numFmtId="3" fontId="6" fillId="5" borderId="18" xfId="3" applyNumberFormat="1" applyFont="1" applyFill="1" applyBorder="1" applyAlignment="1">
      <alignment horizontal="right" vertical="top"/>
    </xf>
    <xf numFmtId="9" fontId="6" fillId="5" borderId="18" xfId="2" applyFont="1" applyFill="1" applyBorder="1" applyAlignment="1">
      <alignment horizontal="right" vertical="top"/>
    </xf>
    <xf numFmtId="4" fontId="2" fillId="0" borderId="18" xfId="3" applyNumberFormat="1" applyFont="1" applyBorder="1" applyAlignment="1">
      <alignment vertical="top"/>
    </xf>
    <xf numFmtId="0" fontId="8" fillId="5" borderId="20" xfId="3" applyFont="1" applyFill="1" applyBorder="1" applyAlignment="1">
      <alignment horizontal="left" vertical="top"/>
    </xf>
    <xf numFmtId="1" fontId="6" fillId="5" borderId="18" xfId="3" applyNumberFormat="1" applyFont="1" applyFill="1" applyBorder="1" applyAlignment="1">
      <alignment horizontal="right" vertical="top"/>
    </xf>
    <xf numFmtId="0" fontId="17" fillId="5" borderId="20" xfId="3" applyFont="1" applyFill="1" applyBorder="1" applyAlignment="1">
      <alignment vertical="top"/>
    </xf>
    <xf numFmtId="0" fontId="8" fillId="0" borderId="21" xfId="3" applyFont="1" applyBorder="1" applyAlignment="1">
      <alignment horizontal="right" vertical="top"/>
    </xf>
    <xf numFmtId="0" fontId="8" fillId="0" borderId="28" xfId="3" applyFont="1" applyBorder="1" applyAlignment="1">
      <alignment vertical="top"/>
    </xf>
    <xf numFmtId="0" fontId="8" fillId="0" borderId="22" xfId="3" applyFont="1" applyBorder="1" applyAlignment="1">
      <alignment horizontal="right" vertical="top"/>
    </xf>
    <xf numFmtId="0" fontId="21" fillId="0" borderId="0" xfId="3" applyFont="1"/>
    <xf numFmtId="0" fontId="22" fillId="0" borderId="0" xfId="3" applyFont="1"/>
    <xf numFmtId="0" fontId="23" fillId="4" borderId="25" xfId="3" applyFont="1" applyFill="1" applyBorder="1" applyAlignment="1">
      <alignment horizontal="left" vertical="top"/>
    </xf>
    <xf numFmtId="0" fontId="23" fillId="4" borderId="15" xfId="3" applyFont="1" applyFill="1" applyBorder="1" applyAlignment="1">
      <alignment vertical="top"/>
    </xf>
    <xf numFmtId="0" fontId="17" fillId="5" borderId="16" xfId="3" applyFont="1" applyFill="1" applyBorder="1" applyAlignment="1">
      <alignment horizontal="left" vertical="top"/>
    </xf>
    <xf numFmtId="0" fontId="17" fillId="5" borderId="17" xfId="3" applyFont="1" applyFill="1" applyBorder="1" applyAlignment="1">
      <alignment vertical="top"/>
    </xf>
    <xf numFmtId="0" fontId="10" fillId="0" borderId="0" xfId="3" applyFont="1"/>
    <xf numFmtId="0" fontId="17" fillId="5" borderId="26" xfId="3" applyFont="1" applyFill="1" applyBorder="1" applyAlignment="1">
      <alignment horizontal="center" vertical="top"/>
    </xf>
    <xf numFmtId="3" fontId="2" fillId="5" borderId="19" xfId="3" applyNumberFormat="1" applyFont="1" applyFill="1" applyBorder="1" applyAlignment="1">
      <alignment horizontal="right" vertical="top"/>
    </xf>
    <xf numFmtId="9" fontId="2" fillId="5" borderId="19" xfId="2" applyFont="1" applyFill="1" applyBorder="1" applyAlignment="1">
      <alignment horizontal="right" vertical="top"/>
    </xf>
    <xf numFmtId="0" fontId="17" fillId="5" borderId="26" xfId="3" applyFont="1" applyFill="1" applyBorder="1" applyAlignment="1">
      <alignment horizontal="left" vertical="top"/>
    </xf>
    <xf numFmtId="3" fontId="10" fillId="5" borderId="19" xfId="5" applyNumberFormat="1" applyFont="1" applyFill="1" applyBorder="1" applyAlignment="1">
      <alignment horizontal="right" vertical="top"/>
    </xf>
    <xf numFmtId="0" fontId="2" fillId="0" borderId="0" xfId="3" applyFont="1"/>
    <xf numFmtId="0" fontId="17" fillId="0" borderId="21" xfId="3" applyFont="1" applyBorder="1" applyAlignment="1">
      <alignment horizontal="right" vertical="top"/>
    </xf>
    <xf numFmtId="0" fontId="17" fillId="0" borderId="28" xfId="3" applyFont="1" applyBorder="1" applyAlignment="1">
      <alignment vertical="top"/>
    </xf>
    <xf numFmtId="0" fontId="17" fillId="0" borderId="22" xfId="3" applyFont="1" applyBorder="1" applyAlignment="1">
      <alignment horizontal="right" vertical="top"/>
    </xf>
    <xf numFmtId="0" fontId="17" fillId="0" borderId="23" xfId="3" applyFont="1" applyBorder="1" applyAlignment="1">
      <alignment vertical="top"/>
    </xf>
    <xf numFmtId="0" fontId="18" fillId="0" borderId="25" xfId="3" applyFont="1" applyBorder="1"/>
    <xf numFmtId="0" fontId="17" fillId="0" borderId="15" xfId="3" applyFont="1" applyBorder="1"/>
    <xf numFmtId="3" fontId="10" fillId="0" borderId="11" xfId="3" applyNumberFormat="1" applyFont="1" applyBorder="1" applyAlignment="1">
      <alignment horizontal="right" vertical="top"/>
    </xf>
    <xf numFmtId="9" fontId="10" fillId="0" borderId="11" xfId="2" applyFont="1" applyBorder="1" applyAlignment="1">
      <alignment horizontal="right" vertical="top"/>
    </xf>
    <xf numFmtId="0" fontId="18" fillId="0" borderId="15" xfId="3" applyFont="1" applyBorder="1" applyAlignment="1">
      <alignment horizontal="left"/>
    </xf>
    <xf numFmtId="3" fontId="2" fillId="0" borderId="11" xfId="3" applyNumberFormat="1" applyFont="1" applyBorder="1" applyAlignment="1" applyProtection="1">
      <alignment horizontal="right" vertical="top"/>
      <protection locked="0"/>
    </xf>
    <xf numFmtId="9" fontId="2" fillId="0" borderId="11" xfId="2" applyFont="1" applyBorder="1" applyAlignment="1" applyProtection="1">
      <alignment horizontal="right" vertical="top"/>
      <protection locked="0"/>
    </xf>
    <xf numFmtId="3" fontId="2" fillId="0" borderId="11" xfId="5" applyNumberFormat="1" applyFont="1" applyBorder="1" applyAlignment="1" applyProtection="1">
      <alignment horizontal="right" vertical="top"/>
      <protection locked="0"/>
    </xf>
    <xf numFmtId="0" fontId="8" fillId="2" borderId="25" xfId="0" applyFont="1" applyFill="1" applyBorder="1" applyAlignment="1">
      <alignment horizontal="right" vertical="top"/>
    </xf>
    <xf numFmtId="0" fontId="17" fillId="2" borderId="15" xfId="0" applyFont="1" applyFill="1" applyBorder="1" applyAlignment="1">
      <alignment vertical="top"/>
    </xf>
    <xf numFmtId="3" fontId="2" fillId="2" borderId="11" xfId="0" applyNumberFormat="1" applyFont="1" applyFill="1" applyBorder="1" applyAlignment="1">
      <alignment vertical="top"/>
    </xf>
    <xf numFmtId="0" fontId="8" fillId="4" borderId="16" xfId="0" applyFont="1" applyFill="1" applyBorder="1" applyAlignment="1">
      <alignment horizontal="right" vertical="top"/>
    </xf>
    <xf numFmtId="0" fontId="8" fillId="4" borderId="17" xfId="0" applyFont="1" applyFill="1" applyBorder="1" applyAlignment="1">
      <alignment vertical="top"/>
    </xf>
    <xf numFmtId="3" fontId="2" fillId="4" borderId="19" xfId="0" applyNumberFormat="1" applyFont="1" applyFill="1" applyBorder="1" applyAlignment="1">
      <alignment vertical="top"/>
    </xf>
    <xf numFmtId="3" fontId="2" fillId="4" borderId="19" xfId="3" applyNumberFormat="1" applyFont="1" applyFill="1" applyBorder="1" applyAlignment="1">
      <alignment vertical="top"/>
    </xf>
    <xf numFmtId="9" fontId="2" fillId="4" borderId="19" xfId="2" applyFont="1" applyFill="1" applyBorder="1" applyAlignment="1">
      <alignment vertical="top"/>
    </xf>
    <xf numFmtId="0" fontId="8" fillId="0" borderId="26" xfId="0" applyFont="1" applyBorder="1" applyAlignment="1">
      <alignment horizontal="right" vertical="top"/>
    </xf>
    <xf numFmtId="0" fontId="24" fillId="0" borderId="20" xfId="0" applyFont="1" applyBorder="1" applyAlignment="1">
      <alignment vertical="top"/>
    </xf>
    <xf numFmtId="3" fontId="2" fillId="0" borderId="18" xfId="0" applyNumberFormat="1" applyFont="1" applyBorder="1" applyAlignment="1">
      <alignment vertical="top"/>
    </xf>
    <xf numFmtId="0" fontId="8" fillId="4" borderId="26" xfId="0" applyFont="1" applyFill="1" applyBorder="1" applyAlignment="1">
      <alignment horizontal="right" vertical="top"/>
    </xf>
    <xf numFmtId="0" fontId="8" fillId="4" borderId="20" xfId="0" applyFont="1" applyFill="1" applyBorder="1" applyAlignment="1">
      <alignment vertical="top"/>
    </xf>
    <xf numFmtId="3" fontId="2" fillId="4" borderId="18" xfId="0" applyNumberFormat="1" applyFont="1" applyFill="1" applyBorder="1" applyAlignment="1">
      <alignment vertical="top"/>
    </xf>
    <xf numFmtId="9" fontId="2" fillId="4" borderId="18" xfId="2" applyFont="1" applyFill="1" applyBorder="1" applyAlignment="1">
      <alignment vertical="top"/>
    </xf>
    <xf numFmtId="3" fontId="2" fillId="4" borderId="18" xfId="3" applyNumberFormat="1" applyFont="1" applyFill="1" applyBorder="1" applyAlignment="1">
      <alignment vertical="top"/>
    </xf>
    <xf numFmtId="0" fontId="8" fillId="0" borderId="25" xfId="0" applyFont="1" applyBorder="1" applyAlignment="1">
      <alignment horizontal="right" vertical="top"/>
    </xf>
    <xf numFmtId="0" fontId="8" fillId="0" borderId="15" xfId="0" applyFont="1" applyBorder="1" applyAlignment="1">
      <alignment vertical="top"/>
    </xf>
    <xf numFmtId="3" fontId="10" fillId="0" borderId="11" xfId="0" applyNumberFormat="1" applyFont="1" applyBorder="1" applyAlignment="1">
      <alignment vertical="top"/>
    </xf>
    <xf numFmtId="9" fontId="10" fillId="0" borderId="11" xfId="2" applyFont="1" applyBorder="1" applyAlignment="1">
      <alignment vertical="top"/>
    </xf>
    <xf numFmtId="0" fontId="17" fillId="0" borderId="25" xfId="0" applyFont="1" applyBorder="1" applyAlignment="1">
      <alignment horizontal="right" vertical="top"/>
    </xf>
    <xf numFmtId="0" fontId="17" fillId="0" borderId="15" xfId="0" applyFont="1" applyBorder="1" applyAlignment="1">
      <alignment vertical="top"/>
    </xf>
    <xf numFmtId="0" fontId="26" fillId="0" borderId="0" xfId="6" applyAlignment="1" applyProtection="1"/>
    <xf numFmtId="0" fontId="27" fillId="0" borderId="0" xfId="3" applyFont="1"/>
    <xf numFmtId="3" fontId="27" fillId="0" borderId="0" xfId="3" applyNumberFormat="1" applyFont="1"/>
    <xf numFmtId="3" fontId="28" fillId="0" borderId="0" xfId="3" applyNumberFormat="1" applyFont="1"/>
    <xf numFmtId="0" fontId="18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2" fillId="0" borderId="0" xfId="3" applyNumberFormat="1" applyFont="1" applyAlignment="1">
      <alignment vertical="top"/>
    </xf>
    <xf numFmtId="3" fontId="10" fillId="0" borderId="5" xfId="3" applyNumberFormat="1" applyFont="1" applyBorder="1" applyAlignment="1">
      <alignment horizontal="center" vertical="top" wrapText="1"/>
    </xf>
    <xf numFmtId="3" fontId="10" fillId="0" borderId="6" xfId="3" applyNumberFormat="1" applyFont="1" applyBorder="1" applyAlignment="1">
      <alignment horizontal="center" vertical="top" wrapText="1"/>
    </xf>
    <xf numFmtId="3" fontId="10" fillId="0" borderId="7" xfId="3" applyNumberFormat="1" applyFont="1" applyBorder="1" applyAlignment="1">
      <alignment horizontal="left" vertical="top" wrapText="1"/>
    </xf>
    <xf numFmtId="3" fontId="10" fillId="0" borderId="12" xfId="3" applyNumberFormat="1" applyFont="1" applyBorder="1" applyAlignment="1">
      <alignment horizontal="left" vertical="top" wrapText="1"/>
    </xf>
    <xf numFmtId="0" fontId="6" fillId="0" borderId="3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7" fillId="0" borderId="0" xfId="3" applyFont="1" applyAlignment="1">
      <alignment horizontal="center" vertical="top"/>
    </xf>
    <xf numFmtId="0" fontId="8" fillId="0" borderId="1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2" xfId="3" applyFont="1" applyBorder="1" applyAlignment="1">
      <alignment horizontal="left" vertical="top"/>
    </xf>
    <xf numFmtId="0" fontId="9" fillId="0" borderId="10" xfId="3" applyFont="1" applyBorder="1" applyAlignment="1">
      <alignment horizontal="left" vertical="top"/>
    </xf>
    <xf numFmtId="3" fontId="10" fillId="0" borderId="3" xfId="3" applyNumberFormat="1" applyFont="1" applyBorder="1" applyAlignment="1">
      <alignment horizontal="center" vertical="top"/>
    </xf>
    <xf numFmtId="3" fontId="10" fillId="0" borderId="4" xfId="3" applyNumberFormat="1" applyFont="1" applyBorder="1" applyAlignment="1">
      <alignment horizontal="center" vertical="top"/>
    </xf>
  </cellXfs>
  <cellStyles count="7">
    <cellStyle name="Comma" xfId="1" builtinId="3"/>
    <cellStyle name="Hyperlink" xfId="6" builtinId="8"/>
    <cellStyle name="Normal" xfId="0" builtinId="0"/>
    <cellStyle name="Normal 2 2" xfId="3" xr:uid="{5B856BFE-ECE5-4D6C-9C15-7266DF0F378B}"/>
    <cellStyle name="Normal 4" xfId="5" xr:uid="{7DB5B819-B502-40C3-ABA4-D8590C208313}"/>
    <cellStyle name="Normal_10 forma" xfId="4" xr:uid="{D0A7B137-F07D-4513-8ACB-E70E5DB17CA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174AC-A6C7-4B98-8BB3-294E7743FCA2}">
  <sheetPr>
    <tabColor rgb="FFFFFF00"/>
  </sheetPr>
  <dimension ref="A1:Y139"/>
  <sheetViews>
    <sheetView tabSelected="1" zoomScale="90" zoomScaleNormal="90" workbookViewId="0">
      <selection activeCell="W52" sqref="W52"/>
    </sheetView>
  </sheetViews>
  <sheetFormatPr defaultColWidth="11.42578125" defaultRowHeight="12.75" outlineLevelRow="1" outlineLevelCol="1"/>
  <cols>
    <col min="1" max="1" width="9.85546875" style="9" customWidth="1"/>
    <col min="2" max="2" width="31.7109375" style="10" customWidth="1"/>
    <col min="3" max="3" width="10.140625" style="1" hidden="1" customWidth="1" outlineLevel="1"/>
    <col min="4" max="4" width="11.85546875" style="1" hidden="1" customWidth="1" outlineLevel="1"/>
    <col min="5" max="5" width="11.5703125" style="1" hidden="1" customWidth="1" outlineLevel="1"/>
    <col min="6" max="6" width="10.140625" style="1" hidden="1" customWidth="1" outlineLevel="1"/>
    <col min="7" max="7" width="11.140625" style="1" customWidth="1" collapsed="1"/>
    <col min="8" max="8" width="11.28515625" style="1" customWidth="1"/>
    <col min="9" max="9" width="11.140625" style="1" customWidth="1"/>
    <col min="10" max="10" width="11.28515625" style="1" bestFit="1" customWidth="1"/>
    <col min="11" max="11" width="12" style="1" bestFit="1" customWidth="1"/>
    <col min="12" max="14" width="11.140625" style="1" customWidth="1"/>
    <col min="15" max="15" width="12" style="1" bestFit="1" customWidth="1"/>
    <col min="16" max="16" width="11.140625" style="1" customWidth="1"/>
    <col min="17" max="19" width="0" style="3" hidden="1" customWidth="1"/>
    <col min="20" max="22" width="11.42578125" style="3"/>
    <col min="23" max="23" width="13.140625" style="3" bestFit="1" customWidth="1"/>
    <col min="24" max="24" width="13.42578125" style="3" bestFit="1" customWidth="1"/>
    <col min="25" max="16384" width="11.42578125" style="3"/>
  </cols>
  <sheetData>
    <row r="1" spans="1:25">
      <c r="A1" s="157" t="s">
        <v>0</v>
      </c>
      <c r="B1" s="157"/>
      <c r="J1" s="2"/>
      <c r="K1" s="2"/>
      <c r="L1" s="2"/>
      <c r="M1" s="2"/>
      <c r="N1" s="2"/>
      <c r="O1" s="2"/>
      <c r="P1" s="2"/>
    </row>
    <row r="2" spans="1:25" ht="24.75" customHeight="1">
      <c r="A2" s="157" t="s">
        <v>1</v>
      </c>
      <c r="B2" s="157"/>
      <c r="J2" s="4"/>
      <c r="K2" s="4"/>
      <c r="L2" s="4"/>
      <c r="M2" s="4"/>
      <c r="N2" s="4"/>
      <c r="O2" s="4"/>
      <c r="P2" s="4"/>
      <c r="U2" s="5"/>
      <c r="V2" s="6"/>
      <c r="W2" s="7"/>
      <c r="X2" s="8"/>
    </row>
    <row r="3" spans="1:25">
      <c r="J3" s="4"/>
      <c r="K3" s="4"/>
      <c r="L3" s="4"/>
      <c r="M3" s="4"/>
      <c r="N3" s="4"/>
      <c r="O3" s="4"/>
      <c r="P3" s="4"/>
      <c r="V3" s="6"/>
      <c r="W3" s="11"/>
      <c r="X3" s="8"/>
    </row>
    <row r="4" spans="1:25" ht="15.75">
      <c r="A4" s="158" t="s">
        <v>2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2"/>
      <c r="N4" s="12"/>
      <c r="O4" s="12"/>
      <c r="P4" s="12"/>
      <c r="V4" s="6"/>
      <c r="W4" s="11"/>
      <c r="X4" s="8"/>
    </row>
    <row r="5" spans="1:25" ht="15.75">
      <c r="A5" s="158" t="s">
        <v>3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2"/>
      <c r="N5" s="12"/>
      <c r="O5" s="12"/>
      <c r="P5" s="12"/>
      <c r="V5" s="6"/>
      <c r="W5" s="11"/>
      <c r="X5" s="8"/>
      <c r="Y5" s="8"/>
    </row>
    <row r="6" spans="1:25" ht="15.75" outlineLevel="1">
      <c r="A6" s="12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V6" s="6"/>
      <c r="W6" s="11"/>
      <c r="X6" s="8"/>
    </row>
    <row r="7" spans="1:25" s="15" customFormat="1" ht="36.75" customHeight="1">
      <c r="A7" s="159" t="s">
        <v>4</v>
      </c>
      <c r="B7" s="161"/>
      <c r="C7" s="163" t="s">
        <v>5</v>
      </c>
      <c r="D7" s="164"/>
      <c r="E7" s="163" t="s">
        <v>6</v>
      </c>
      <c r="F7" s="164"/>
      <c r="G7" s="163" t="s">
        <v>7</v>
      </c>
      <c r="H7" s="164"/>
      <c r="I7" s="163" t="s">
        <v>8</v>
      </c>
      <c r="J7" s="164"/>
      <c r="K7" s="149" t="s">
        <v>9</v>
      </c>
      <c r="L7" s="150"/>
      <c r="M7" s="149" t="s">
        <v>10</v>
      </c>
      <c r="N7" s="150"/>
      <c r="O7" s="149" t="s">
        <v>11</v>
      </c>
      <c r="P7" s="150"/>
      <c r="Q7" s="151" t="s">
        <v>12</v>
      </c>
      <c r="R7" s="153" t="s">
        <v>13</v>
      </c>
      <c r="S7" s="154"/>
    </row>
    <row r="8" spans="1:25" s="15" customFormat="1" ht="25.5">
      <c r="A8" s="160"/>
      <c r="B8" s="162"/>
      <c r="C8" s="16" t="s">
        <v>14</v>
      </c>
      <c r="D8" s="16" t="s">
        <v>15</v>
      </c>
      <c r="E8" s="16" t="s">
        <v>14</v>
      </c>
      <c r="F8" s="16" t="s">
        <v>15</v>
      </c>
      <c r="G8" s="16" t="s">
        <v>14</v>
      </c>
      <c r="H8" s="16" t="s">
        <v>15</v>
      </c>
      <c r="I8" s="16" t="s">
        <v>14</v>
      </c>
      <c r="J8" s="16" t="s">
        <v>15</v>
      </c>
      <c r="K8" s="17" t="s">
        <v>16</v>
      </c>
      <c r="L8" s="17" t="s">
        <v>17</v>
      </c>
      <c r="M8" s="17" t="s">
        <v>14</v>
      </c>
      <c r="N8" s="17" t="s">
        <v>15</v>
      </c>
      <c r="O8" s="17" t="s">
        <v>16</v>
      </c>
      <c r="P8" s="17" t="s">
        <v>17</v>
      </c>
      <c r="Q8" s="152"/>
      <c r="R8" s="155"/>
      <c r="S8" s="156"/>
    </row>
    <row r="9" spans="1:25" s="15" customFormat="1">
      <c r="A9" s="18"/>
      <c r="B9" s="19" t="s">
        <v>18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25" s="25" customFormat="1" ht="14.25">
      <c r="A10" s="21"/>
      <c r="B10" s="22" t="s">
        <v>19</v>
      </c>
      <c r="C10" s="23">
        <v>8682700.4900000002</v>
      </c>
      <c r="D10" s="23">
        <v>8682700.4900000002</v>
      </c>
      <c r="E10" s="23">
        <v>8011056.5999999996</v>
      </c>
      <c r="F10" s="23">
        <v>8011056.5999999996</v>
      </c>
      <c r="G10" s="23">
        <v>7887506.9699999997</v>
      </c>
      <c r="H10" s="23">
        <v>7887393.29</v>
      </c>
      <c r="I10" s="23">
        <v>11620111.65</v>
      </c>
      <c r="J10" s="23">
        <v>11700194.859999999</v>
      </c>
      <c r="K10" s="23">
        <v>80083.209999999031</v>
      </c>
      <c r="L10" s="24">
        <v>6.891776293732832E-3</v>
      </c>
      <c r="M10" s="23">
        <v>36201375.710000001</v>
      </c>
      <c r="N10" s="23">
        <v>36281345.239999995</v>
      </c>
      <c r="O10" s="23">
        <v>79969.529999993742</v>
      </c>
      <c r="P10" s="24">
        <v>2.2090190892358752E-3</v>
      </c>
      <c r="Q10" s="23">
        <f>Q11+Q15</f>
        <v>31387980</v>
      </c>
      <c r="R10" s="23">
        <f>K10-Q10</f>
        <v>-31307896.789999999</v>
      </c>
      <c r="S10" s="24">
        <f>IFERROR(K10/Q10-1,0)</f>
        <v>-0.99744860261794488</v>
      </c>
      <c r="U10" s="26"/>
    </row>
    <row r="11" spans="1:25">
      <c r="A11" s="27"/>
      <c r="B11" s="28" t="s">
        <v>20</v>
      </c>
      <c r="C11" s="29">
        <v>8400000</v>
      </c>
      <c r="D11" s="30">
        <v>8400000</v>
      </c>
      <c r="E11" s="29">
        <v>7812000</v>
      </c>
      <c r="F11" s="30">
        <v>7812000</v>
      </c>
      <c r="G11" s="29">
        <v>7540624</v>
      </c>
      <c r="H11" s="30">
        <v>7540624</v>
      </c>
      <c r="I11" s="29">
        <v>10536917</v>
      </c>
      <c r="J11" s="30">
        <v>10453994.57</v>
      </c>
      <c r="K11" s="30">
        <v>-82922.429999999702</v>
      </c>
      <c r="L11" s="31">
        <v>-7.8697051518958894E-3</v>
      </c>
      <c r="M11" s="30">
        <v>34289541</v>
      </c>
      <c r="N11" s="30">
        <v>34206618.57</v>
      </c>
      <c r="O11" s="30">
        <v>-82922.429999999702</v>
      </c>
      <c r="P11" s="31">
        <v>-2.4183009623838236E-3</v>
      </c>
      <c r="Q11" s="30">
        <v>30479980</v>
      </c>
      <c r="R11" s="30">
        <f t="shared" ref="R11:R75" si="0">K11-Q11</f>
        <v>-30562902.43</v>
      </c>
      <c r="S11" s="31">
        <f t="shared" ref="S11:S75" si="1">IFERROR(K11/Q11-1,0)</f>
        <v>-1.0027205539504946</v>
      </c>
    </row>
    <row r="12" spans="1:25">
      <c r="A12" s="27"/>
      <c r="B12" s="32" t="s">
        <v>21</v>
      </c>
      <c r="C12" s="30"/>
      <c r="D12" s="30">
        <v>0</v>
      </c>
      <c r="E12" s="30"/>
      <c r="F12" s="30">
        <v>0</v>
      </c>
      <c r="G12" s="30"/>
      <c r="H12" s="30"/>
      <c r="I12" s="30"/>
      <c r="J12" s="30"/>
      <c r="K12" s="30">
        <v>0</v>
      </c>
      <c r="L12" s="31">
        <v>0</v>
      </c>
      <c r="M12" s="30">
        <v>0</v>
      </c>
      <c r="N12" s="30">
        <v>0</v>
      </c>
      <c r="O12" s="30">
        <v>0</v>
      </c>
      <c r="P12" s="31">
        <v>0</v>
      </c>
      <c r="Q12" s="30"/>
      <c r="R12" s="30">
        <f t="shared" si="0"/>
        <v>0</v>
      </c>
      <c r="S12" s="31">
        <f t="shared" si="1"/>
        <v>0</v>
      </c>
    </row>
    <row r="13" spans="1:25">
      <c r="A13" s="27"/>
      <c r="B13" s="32" t="s">
        <v>22</v>
      </c>
      <c r="C13" s="30"/>
      <c r="D13" s="30">
        <v>0</v>
      </c>
      <c r="E13" s="30">
        <v>16682.919999999998</v>
      </c>
      <c r="F13" s="30">
        <v>16682.919999999998</v>
      </c>
      <c r="G13" s="30">
        <v>88262</v>
      </c>
      <c r="H13" s="30">
        <v>67862</v>
      </c>
      <c r="I13" s="30">
        <v>-99000</v>
      </c>
      <c r="J13" s="30">
        <v>-44416.139999999992</v>
      </c>
      <c r="K13" s="30">
        <v>54583.860000000008</v>
      </c>
      <c r="L13" s="31">
        <v>-0.55135212121212129</v>
      </c>
      <c r="M13" s="30">
        <v>5944.9199999999983</v>
      </c>
      <c r="N13" s="30">
        <v>40128.780000000006</v>
      </c>
      <c r="O13" s="30">
        <v>34183.860000000008</v>
      </c>
      <c r="P13" s="31">
        <v>5.7500958801800559</v>
      </c>
      <c r="Q13" s="30"/>
      <c r="R13" s="30">
        <f t="shared" si="0"/>
        <v>54583.860000000008</v>
      </c>
      <c r="S13" s="31">
        <f t="shared" si="1"/>
        <v>0</v>
      </c>
    </row>
    <row r="14" spans="1:25" s="15" customFormat="1">
      <c r="A14" s="27"/>
      <c r="B14" s="32" t="s">
        <v>23</v>
      </c>
      <c r="C14" s="30"/>
      <c r="D14" s="30">
        <v>0</v>
      </c>
      <c r="E14" s="30"/>
      <c r="F14" s="30">
        <v>0</v>
      </c>
      <c r="G14" s="30">
        <v>33289</v>
      </c>
      <c r="H14" s="30">
        <v>33289.370000000003</v>
      </c>
      <c r="I14" s="30">
        <v>874157</v>
      </c>
      <c r="J14" s="30">
        <v>950775.76</v>
      </c>
      <c r="K14" s="30">
        <v>76618.760000000009</v>
      </c>
      <c r="L14" s="31">
        <v>8.7648740443650341E-2</v>
      </c>
      <c r="M14" s="30">
        <v>907446</v>
      </c>
      <c r="N14" s="30">
        <v>984065.13</v>
      </c>
      <c r="O14" s="30">
        <v>76619.13</v>
      </c>
      <c r="P14" s="31">
        <v>8.4433817549474099E-2</v>
      </c>
      <c r="Q14" s="30"/>
      <c r="R14" s="30">
        <f t="shared" si="0"/>
        <v>76618.760000000009</v>
      </c>
      <c r="S14" s="31">
        <f t="shared" si="1"/>
        <v>0</v>
      </c>
    </row>
    <row r="15" spans="1:25" s="15" customFormat="1">
      <c r="A15" s="27"/>
      <c r="B15" s="32" t="s">
        <v>24</v>
      </c>
      <c r="C15" s="29">
        <v>282700.48999999987</v>
      </c>
      <c r="D15" s="29">
        <v>282700.48999999987</v>
      </c>
      <c r="E15" s="29">
        <v>182373.68000000005</v>
      </c>
      <c r="F15" s="29">
        <v>182373.68000000005</v>
      </c>
      <c r="G15" s="29">
        <v>225331.97</v>
      </c>
      <c r="H15" s="29">
        <v>245617.91999999995</v>
      </c>
      <c r="I15" s="29">
        <v>308037.65000000002</v>
      </c>
      <c r="J15" s="29">
        <v>339840.67000000004</v>
      </c>
      <c r="K15" s="29">
        <v>31803.020000000019</v>
      </c>
      <c r="L15" s="33">
        <v>0.1032439378757759</v>
      </c>
      <c r="M15" s="29">
        <v>998443.78999999992</v>
      </c>
      <c r="N15" s="29">
        <v>1050532.7599999998</v>
      </c>
      <c r="O15" s="29">
        <v>52088.969999999856</v>
      </c>
      <c r="P15" s="33">
        <v>5.2170157721147081E-2</v>
      </c>
      <c r="Q15" s="29">
        <v>908000</v>
      </c>
      <c r="R15" s="29">
        <f t="shared" si="0"/>
        <v>-876196.98</v>
      </c>
      <c r="S15" s="33">
        <f t="shared" si="1"/>
        <v>-0.9649746475770925</v>
      </c>
    </row>
    <row r="16" spans="1:25" s="37" customFormat="1" ht="15">
      <c r="A16" s="34"/>
      <c r="B16" s="32" t="s">
        <v>25</v>
      </c>
      <c r="C16" s="35">
        <v>190869.87999999989</v>
      </c>
      <c r="D16" s="35">
        <v>190869.87999999989</v>
      </c>
      <c r="E16" s="35">
        <v>98756.760000000009</v>
      </c>
      <c r="F16" s="35">
        <v>98756.760000000009</v>
      </c>
      <c r="G16" s="35">
        <v>144938</v>
      </c>
      <c r="H16" s="35">
        <v>165336.62</v>
      </c>
      <c r="I16" s="35">
        <v>212498.89</v>
      </c>
      <c r="J16" s="35">
        <v>252642.65000000002</v>
      </c>
      <c r="K16" s="35">
        <v>40143.760000000009</v>
      </c>
      <c r="L16" s="36">
        <v>0.18891279855626553</v>
      </c>
      <c r="M16" s="35">
        <v>647063.52999999991</v>
      </c>
      <c r="N16" s="35">
        <v>707605.90999999992</v>
      </c>
      <c r="O16" s="35">
        <v>60542.380000000005</v>
      </c>
      <c r="P16" s="36">
        <v>9.3564815807189783E-2</v>
      </c>
      <c r="Q16" s="35">
        <v>483000</v>
      </c>
      <c r="R16" s="35">
        <f t="shared" si="0"/>
        <v>-442856.24</v>
      </c>
      <c r="S16" s="36">
        <f t="shared" si="1"/>
        <v>-0.91688662525879916</v>
      </c>
    </row>
    <row r="17" spans="1:21" s="37" customFormat="1" ht="15">
      <c r="A17" s="38"/>
      <c r="B17" s="39" t="s">
        <v>26</v>
      </c>
      <c r="C17" s="35">
        <v>91830.610000000015</v>
      </c>
      <c r="D17" s="40">
        <v>91830.610000000015</v>
      </c>
      <c r="E17" s="35">
        <v>83616.920000000042</v>
      </c>
      <c r="F17" s="40">
        <v>83616.920000000042</v>
      </c>
      <c r="G17" s="35">
        <v>80393.97</v>
      </c>
      <c r="H17" s="40">
        <v>80281.299999999959</v>
      </c>
      <c r="I17" s="35">
        <v>95538.76</v>
      </c>
      <c r="J17" s="40">
        <v>87198.02</v>
      </c>
      <c r="K17" s="40">
        <v>-8340.7399999999907</v>
      </c>
      <c r="L17" s="41">
        <v>-8.7302158830614873E-2</v>
      </c>
      <c r="M17" s="40">
        <v>351380.26000000007</v>
      </c>
      <c r="N17" s="40">
        <v>342926.85000000003</v>
      </c>
      <c r="O17" s="40">
        <v>-8453.4100000000326</v>
      </c>
      <c r="P17" s="41">
        <v>-2.4057725951936004E-2</v>
      </c>
      <c r="Q17" s="40">
        <v>425000</v>
      </c>
      <c r="R17" s="40">
        <f t="shared" si="0"/>
        <v>-433340.74</v>
      </c>
      <c r="S17" s="41">
        <f t="shared" si="1"/>
        <v>-1.0196252705882354</v>
      </c>
    </row>
    <row r="18" spans="1:21" s="37" customFormat="1" ht="13.5" customHeight="1">
      <c r="A18" s="42"/>
      <c r="B18" s="43" t="s">
        <v>27</v>
      </c>
      <c r="C18" s="44">
        <v>7882013.75</v>
      </c>
      <c r="D18" s="44">
        <v>7882013.75</v>
      </c>
      <c r="E18" s="44">
        <v>7868819.3699999982</v>
      </c>
      <c r="F18" s="44">
        <v>7868819.3699999982</v>
      </c>
      <c r="G18" s="44">
        <v>8701253.4499999993</v>
      </c>
      <c r="H18" s="44">
        <v>8701142.1399999969</v>
      </c>
      <c r="I18" s="44">
        <v>13409701.139999999</v>
      </c>
      <c r="J18" s="44">
        <v>13213415.350000001</v>
      </c>
      <c r="K18" s="44">
        <v>-196285.78999999724</v>
      </c>
      <c r="L18" s="45">
        <v>-1.4637596166442002E-2</v>
      </c>
      <c r="M18" s="44">
        <v>37861787.709999993</v>
      </c>
      <c r="N18" s="44">
        <v>37665390.609999999</v>
      </c>
      <c r="O18" s="44">
        <v>-196397.09999999404</v>
      </c>
      <c r="P18" s="45">
        <v>-5.1872114836278849E-3</v>
      </c>
      <c r="Q18" s="44">
        <v>33018284.180000007</v>
      </c>
      <c r="R18" s="44">
        <f t="shared" si="0"/>
        <v>-33214569.970000006</v>
      </c>
      <c r="S18" s="45">
        <f t="shared" si="1"/>
        <v>-1.005944760452419</v>
      </c>
      <c r="U18" s="46"/>
    </row>
    <row r="19" spans="1:21" ht="14.25">
      <c r="A19" s="47" t="s">
        <v>28</v>
      </c>
      <c r="B19" s="48" t="s">
        <v>29</v>
      </c>
      <c r="C19" s="49">
        <v>6225564.7599999998</v>
      </c>
      <c r="D19" s="49">
        <v>6225564.7599999998</v>
      </c>
      <c r="E19" s="49">
        <v>6350973.2399999984</v>
      </c>
      <c r="F19" s="49">
        <v>6350973.2399999984</v>
      </c>
      <c r="G19" s="49">
        <v>6351104.4899999993</v>
      </c>
      <c r="H19" s="49">
        <v>6351044.3999999966</v>
      </c>
      <c r="I19" s="49">
        <v>7267009.2299999995</v>
      </c>
      <c r="J19" s="49">
        <v>7933429.6000000015</v>
      </c>
      <c r="K19" s="49">
        <v>666420.37000000197</v>
      </c>
      <c r="L19" s="50">
        <v>9.1704902100420371E-2</v>
      </c>
      <c r="M19" s="49">
        <v>26194651.719999999</v>
      </c>
      <c r="N19" s="49">
        <v>26861011.999999996</v>
      </c>
      <c r="O19" s="49">
        <v>666360.27999999747</v>
      </c>
      <c r="P19" s="50">
        <v>2.5438791365613778E-2</v>
      </c>
      <c r="Q19" s="49">
        <v>26497625.420000002</v>
      </c>
      <c r="R19" s="49">
        <f t="shared" si="0"/>
        <v>-25831205.050000001</v>
      </c>
      <c r="S19" s="50">
        <f t="shared" si="1"/>
        <v>-0.97484980788138853</v>
      </c>
    </row>
    <row r="20" spans="1:21" ht="14.25">
      <c r="A20" s="47" t="s">
        <v>30</v>
      </c>
      <c r="B20" s="48" t="s">
        <v>31</v>
      </c>
      <c r="C20" s="49">
        <v>6225564.7599999998</v>
      </c>
      <c r="D20" s="49">
        <v>6225564.7599999998</v>
      </c>
      <c r="E20" s="49">
        <v>6350973.2399999984</v>
      </c>
      <c r="F20" s="49">
        <v>6350973.2399999984</v>
      </c>
      <c r="G20" s="49">
        <v>6351104.4899999993</v>
      </c>
      <c r="H20" s="49">
        <v>6351044.3999999966</v>
      </c>
      <c r="I20" s="49">
        <v>7261009.2299999995</v>
      </c>
      <c r="J20" s="49">
        <v>7930487.0200000014</v>
      </c>
      <c r="K20" s="49">
        <v>669477.7900000019</v>
      </c>
      <c r="L20" s="50">
        <v>9.2201754438480776E-2</v>
      </c>
      <c r="M20" s="49">
        <v>26188651.719999999</v>
      </c>
      <c r="N20" s="49">
        <v>26858069.419999994</v>
      </c>
      <c r="O20" s="49">
        <v>669417.69999999553</v>
      </c>
      <c r="P20" s="50">
        <v>2.5561365554713555E-2</v>
      </c>
      <c r="Q20" s="49">
        <v>26497625.420000002</v>
      </c>
      <c r="R20" s="49">
        <f t="shared" si="0"/>
        <v>-25828147.629999999</v>
      </c>
      <c r="S20" s="50">
        <f t="shared" si="1"/>
        <v>-0.97473442320251491</v>
      </c>
    </row>
    <row r="21" spans="1:21" ht="12.75" customHeight="1">
      <c r="A21" s="51">
        <v>1000</v>
      </c>
      <c r="B21" s="52" t="s">
        <v>32</v>
      </c>
      <c r="C21" s="53">
        <v>4253265.75</v>
      </c>
      <c r="D21" s="53">
        <v>4253265.75</v>
      </c>
      <c r="E21" s="53">
        <v>4606600.379999999</v>
      </c>
      <c r="F21" s="53">
        <v>4606600.379999999</v>
      </c>
      <c r="G21" s="53">
        <v>4540836.4399999995</v>
      </c>
      <c r="H21" s="53">
        <v>4540591.6999999965</v>
      </c>
      <c r="I21" s="53">
        <v>4853311.58</v>
      </c>
      <c r="J21" s="53">
        <v>5107272.370000002</v>
      </c>
      <c r="K21" s="53">
        <v>253960.7900000019</v>
      </c>
      <c r="L21" s="54">
        <v>5.2327320390173959E-2</v>
      </c>
      <c r="M21" s="53">
        <v>18254014.149999999</v>
      </c>
      <c r="N21" s="53">
        <v>18507730.199999996</v>
      </c>
      <c r="O21" s="53">
        <v>253716.04999999702</v>
      </c>
      <c r="P21" s="54">
        <v>1.3899192140157224E-2</v>
      </c>
      <c r="Q21" s="53">
        <v>17923691.470000003</v>
      </c>
      <c r="R21" s="53">
        <f t="shared" si="0"/>
        <v>-17669730.68</v>
      </c>
      <c r="S21" s="54">
        <f t="shared" si="1"/>
        <v>-0.98583099968970833</v>
      </c>
    </row>
    <row r="22" spans="1:21" s="15" customFormat="1" ht="12.75" customHeight="1">
      <c r="A22" s="55">
        <v>1100</v>
      </c>
      <c r="B22" s="56" t="s">
        <v>33</v>
      </c>
      <c r="C22" s="57">
        <v>3395554.04</v>
      </c>
      <c r="D22" s="57">
        <v>3395554.04</v>
      </c>
      <c r="E22" s="57">
        <v>3717933.1899999985</v>
      </c>
      <c r="F22" s="57">
        <v>3717933.1899999985</v>
      </c>
      <c r="G22" s="57">
        <v>3618291.0100000002</v>
      </c>
      <c r="H22" s="57">
        <v>3618046.2699999968</v>
      </c>
      <c r="I22" s="57">
        <v>3900733.84</v>
      </c>
      <c r="J22" s="57">
        <v>4158622.8600000017</v>
      </c>
      <c r="K22" s="57">
        <v>257889.02000000188</v>
      </c>
      <c r="L22" s="58">
        <v>6.6112949659749676E-2</v>
      </c>
      <c r="M22" s="57">
        <v>14632512.079999998</v>
      </c>
      <c r="N22" s="57">
        <v>14890156.359999998</v>
      </c>
      <c r="O22" s="57">
        <v>257644.27999999933</v>
      </c>
      <c r="P22" s="58">
        <v>1.7607658793745484E-2</v>
      </c>
      <c r="Q22" s="57">
        <v>14308110.710000001</v>
      </c>
      <c r="R22" s="57">
        <f t="shared" si="0"/>
        <v>-14050221.689999999</v>
      </c>
      <c r="S22" s="58">
        <f t="shared" si="1"/>
        <v>-0.98197602568033238</v>
      </c>
    </row>
    <row r="23" spans="1:21" s="2" customFormat="1" ht="12.75" customHeight="1">
      <c r="A23" s="59">
        <v>1110</v>
      </c>
      <c r="B23" s="60" t="s">
        <v>34</v>
      </c>
      <c r="C23" s="61">
        <v>2749001.04</v>
      </c>
      <c r="D23" s="61">
        <v>2749001.04</v>
      </c>
      <c r="E23" s="61">
        <v>3004037.4499999988</v>
      </c>
      <c r="F23" s="61">
        <v>3004037.4499999988</v>
      </c>
      <c r="G23" s="61">
        <v>3012621.89</v>
      </c>
      <c r="H23" s="61">
        <v>3012017.1199999969</v>
      </c>
      <c r="I23" s="61">
        <v>3066467.28</v>
      </c>
      <c r="J23" s="61">
        <v>3115518.350000002</v>
      </c>
      <c r="K23" s="61">
        <v>49051.070000002161</v>
      </c>
      <c r="L23" s="62">
        <v>1.5995954145645364E-2</v>
      </c>
      <c r="M23" s="61">
        <v>11832127.659999998</v>
      </c>
      <c r="N23" s="61">
        <v>11880573.959999997</v>
      </c>
      <c r="O23" s="61">
        <v>48446.299999998882</v>
      </c>
      <c r="P23" s="62">
        <v>4.0944706980958756E-3</v>
      </c>
      <c r="Q23" s="61">
        <v>11237704.870000001</v>
      </c>
      <c r="R23" s="61">
        <f t="shared" si="0"/>
        <v>-11188653.799999999</v>
      </c>
      <c r="S23" s="62">
        <f t="shared" si="1"/>
        <v>-0.9956351345254717</v>
      </c>
    </row>
    <row r="24" spans="1:21" s="2" customFormat="1" ht="12.75" customHeight="1">
      <c r="A24" s="63">
        <v>1119</v>
      </c>
      <c r="B24" s="32" t="s">
        <v>35</v>
      </c>
      <c r="C24" s="64">
        <v>2749001.04</v>
      </c>
      <c r="D24" s="64">
        <v>2749001.04</v>
      </c>
      <c r="E24" s="64">
        <v>3004037.4499999988</v>
      </c>
      <c r="F24" s="64">
        <v>3004037.4499999988</v>
      </c>
      <c r="G24" s="64">
        <v>3012621.89</v>
      </c>
      <c r="H24" s="64">
        <v>3012017.1199999969</v>
      </c>
      <c r="I24" s="64">
        <v>3066467.28</v>
      </c>
      <c r="J24" s="64">
        <v>3115518.350000002</v>
      </c>
      <c r="K24" s="64">
        <v>49051.070000002161</v>
      </c>
      <c r="L24" s="65">
        <v>1.5995954145645364E-2</v>
      </c>
      <c r="M24" s="64">
        <v>11832127.659999998</v>
      </c>
      <c r="N24" s="64">
        <v>11880573.959999997</v>
      </c>
      <c r="O24" s="64">
        <v>48446.299999998882</v>
      </c>
      <c r="P24" s="65">
        <v>4.0944706980958756E-3</v>
      </c>
      <c r="Q24" s="64">
        <v>11237704.870000001</v>
      </c>
      <c r="R24" s="64">
        <f t="shared" si="0"/>
        <v>-11188653.799999999</v>
      </c>
      <c r="S24" s="65">
        <f t="shared" si="1"/>
        <v>-0.9956351345254717</v>
      </c>
    </row>
    <row r="25" spans="1:21" s="2" customFormat="1" ht="12.75" customHeight="1">
      <c r="A25" s="59">
        <v>1140</v>
      </c>
      <c r="B25" s="60" t="s">
        <v>36</v>
      </c>
      <c r="C25" s="66">
        <v>430421.29999999993</v>
      </c>
      <c r="D25" s="66">
        <v>430421.29999999993</v>
      </c>
      <c r="E25" s="66">
        <v>428531.84999999986</v>
      </c>
      <c r="F25" s="66">
        <v>428531.84999999986</v>
      </c>
      <c r="G25" s="66">
        <v>387349.34000000026</v>
      </c>
      <c r="H25" s="66">
        <v>387470.96999999991</v>
      </c>
      <c r="I25" s="66">
        <v>433883.37</v>
      </c>
      <c r="J25" s="66">
        <v>560512.56999999983</v>
      </c>
      <c r="K25" s="66">
        <v>126629.19999999984</v>
      </c>
      <c r="L25" s="62">
        <v>0.29185078008405774</v>
      </c>
      <c r="M25" s="66">
        <v>1680185.8599999999</v>
      </c>
      <c r="N25" s="66">
        <v>1806936.6899999995</v>
      </c>
      <c r="O25" s="66">
        <v>126750.82999999961</v>
      </c>
      <c r="P25" s="62">
        <v>7.5438576777452138E-2</v>
      </c>
      <c r="Q25" s="66">
        <v>1943515.75</v>
      </c>
      <c r="R25" s="66">
        <f t="shared" si="0"/>
        <v>-1816886.5500000003</v>
      </c>
      <c r="S25" s="62">
        <f t="shared" si="1"/>
        <v>-0.9348452926095403</v>
      </c>
    </row>
    <row r="26" spans="1:21" s="67" customFormat="1">
      <c r="A26" s="63">
        <v>1141</v>
      </c>
      <c r="B26" s="32" t="s">
        <v>37</v>
      </c>
      <c r="C26" s="64">
        <v>17207.55000000001</v>
      </c>
      <c r="D26" s="64">
        <v>17207.55000000001</v>
      </c>
      <c r="E26" s="64">
        <v>17618.2</v>
      </c>
      <c r="F26" s="64">
        <v>17618.2</v>
      </c>
      <c r="G26" s="64">
        <v>18872.010000000002</v>
      </c>
      <c r="H26" s="64">
        <v>18890.740000000009</v>
      </c>
      <c r="I26" s="64">
        <v>15313.679999999998</v>
      </c>
      <c r="J26" s="64">
        <v>16675.87000000001</v>
      </c>
      <c r="K26" s="64">
        <v>1362.1900000000114</v>
      </c>
      <c r="L26" s="65">
        <v>8.8952492150809803E-2</v>
      </c>
      <c r="M26" s="64">
        <v>69011.440000000017</v>
      </c>
      <c r="N26" s="64">
        <v>70392.36000000003</v>
      </c>
      <c r="O26" s="64">
        <v>1380.9200000000128</v>
      </c>
      <c r="P26" s="65">
        <v>2.0010015730725472E-2</v>
      </c>
      <c r="Q26" s="64">
        <v>65125.549999999996</v>
      </c>
      <c r="R26" s="64">
        <f t="shared" si="0"/>
        <v>-63763.359999999986</v>
      </c>
      <c r="S26" s="65">
        <f t="shared" si="1"/>
        <v>-0.97908363153938793</v>
      </c>
    </row>
    <row r="27" spans="1:21" s="2" customFormat="1" ht="12.75" customHeight="1">
      <c r="A27" s="63">
        <v>1142</v>
      </c>
      <c r="B27" s="32" t="s">
        <v>38</v>
      </c>
      <c r="C27" s="64">
        <v>13510.8</v>
      </c>
      <c r="D27" s="64">
        <v>13510.8</v>
      </c>
      <c r="E27" s="64">
        <v>40383.699999999983</v>
      </c>
      <c r="F27" s="64">
        <v>40383.699999999983</v>
      </c>
      <c r="G27" s="64">
        <v>5449.1500000000005</v>
      </c>
      <c r="H27" s="64">
        <v>5449.1500000000005</v>
      </c>
      <c r="I27" s="64">
        <v>10164.52</v>
      </c>
      <c r="J27" s="64">
        <v>12476.24</v>
      </c>
      <c r="K27" s="64">
        <v>2311.7199999999993</v>
      </c>
      <c r="L27" s="65">
        <v>0.22743031643402722</v>
      </c>
      <c r="M27" s="64">
        <v>69508.169999999984</v>
      </c>
      <c r="N27" s="64">
        <v>71819.889999999985</v>
      </c>
      <c r="O27" s="64">
        <v>2311.7200000000012</v>
      </c>
      <c r="P27" s="65">
        <v>3.3258248634656873E-2</v>
      </c>
      <c r="Q27" s="64">
        <v>82288.37</v>
      </c>
      <c r="R27" s="64">
        <f t="shared" si="0"/>
        <v>-79976.649999999994</v>
      </c>
      <c r="S27" s="65">
        <f t="shared" si="1"/>
        <v>-0.97190708723480612</v>
      </c>
    </row>
    <row r="28" spans="1:21" s="2" customFormat="1" ht="12.75" customHeight="1">
      <c r="A28" s="68">
        <v>1146</v>
      </c>
      <c r="B28" s="69" t="s">
        <v>39</v>
      </c>
      <c r="C28" s="64">
        <v>152559.29999999999</v>
      </c>
      <c r="D28" s="64">
        <v>152559.29999999999</v>
      </c>
      <c r="E28" s="64">
        <v>120754.28</v>
      </c>
      <c r="F28" s="64">
        <v>120754.28</v>
      </c>
      <c r="G28" s="64">
        <v>120835.46999999993</v>
      </c>
      <c r="H28" s="64">
        <v>120938.37</v>
      </c>
      <c r="I28" s="64">
        <v>150193.60000000001</v>
      </c>
      <c r="J28" s="64">
        <v>225629.90999999971</v>
      </c>
      <c r="K28" s="64">
        <v>75436.309999999707</v>
      </c>
      <c r="L28" s="65">
        <v>0.50226048247062272</v>
      </c>
      <c r="M28" s="64">
        <v>544342.64999999991</v>
      </c>
      <c r="N28" s="64">
        <v>619881.85999999964</v>
      </c>
      <c r="O28" s="64">
        <v>75539.20999999973</v>
      </c>
      <c r="P28" s="65">
        <v>0.13877143376511047</v>
      </c>
      <c r="Q28" s="64">
        <v>676251.9</v>
      </c>
      <c r="R28" s="64">
        <f t="shared" si="0"/>
        <v>-600815.59000000032</v>
      </c>
      <c r="S28" s="65">
        <f t="shared" si="1"/>
        <v>-0.88844939289634572</v>
      </c>
    </row>
    <row r="29" spans="1:21" s="67" customFormat="1">
      <c r="A29" s="63">
        <v>1147</v>
      </c>
      <c r="B29" s="32" t="s">
        <v>40</v>
      </c>
      <c r="C29" s="64">
        <v>243843.68</v>
      </c>
      <c r="D29" s="64">
        <v>243843.68</v>
      </c>
      <c r="E29" s="64">
        <v>248700.31999999989</v>
      </c>
      <c r="F29" s="64">
        <v>248700.31999999989</v>
      </c>
      <c r="G29" s="64">
        <v>237208.91000000029</v>
      </c>
      <c r="H29" s="64">
        <v>237208.90999999989</v>
      </c>
      <c r="I29" s="64">
        <v>250825.84000000003</v>
      </c>
      <c r="J29" s="64">
        <v>303261.95000000013</v>
      </c>
      <c r="K29" s="64">
        <v>52436.110000000102</v>
      </c>
      <c r="L29" s="65">
        <v>0.20905385984155411</v>
      </c>
      <c r="M29" s="64">
        <v>980578.75000000023</v>
      </c>
      <c r="N29" s="64">
        <v>1033014.8599999999</v>
      </c>
      <c r="O29" s="64">
        <v>52436.109999999637</v>
      </c>
      <c r="P29" s="65">
        <v>5.3474654636356034E-2</v>
      </c>
      <c r="Q29" s="64">
        <v>1105953.25</v>
      </c>
      <c r="R29" s="64">
        <f t="shared" si="0"/>
        <v>-1053517.1399999999</v>
      </c>
      <c r="S29" s="65">
        <f t="shared" si="1"/>
        <v>-0.9525874081928869</v>
      </c>
    </row>
    <row r="30" spans="1:21" s="67" customFormat="1">
      <c r="A30" s="63">
        <v>1148</v>
      </c>
      <c r="B30" s="32" t="s">
        <v>41</v>
      </c>
      <c r="C30" s="64">
        <v>3299.97</v>
      </c>
      <c r="D30" s="64">
        <v>3299.97</v>
      </c>
      <c r="E30" s="64">
        <v>1075.3499999999999</v>
      </c>
      <c r="F30" s="64">
        <v>1075.3499999999999</v>
      </c>
      <c r="G30" s="64">
        <v>4983.7999999999993</v>
      </c>
      <c r="H30" s="64">
        <v>4983.7999999999993</v>
      </c>
      <c r="I30" s="64">
        <v>7385.73</v>
      </c>
      <c r="J30" s="64">
        <v>2468.599999999999</v>
      </c>
      <c r="K30" s="64">
        <v>-4917.130000000001</v>
      </c>
      <c r="L30" s="65">
        <v>-0.66576086588597216</v>
      </c>
      <c r="M30" s="64">
        <v>16744.849999999999</v>
      </c>
      <c r="N30" s="64">
        <v>11827.719999999998</v>
      </c>
      <c r="O30" s="64">
        <v>-4917.130000000001</v>
      </c>
      <c r="P30" s="65">
        <v>-0.29365028650600045</v>
      </c>
      <c r="Q30" s="64">
        <v>13896.68</v>
      </c>
      <c r="R30" s="64">
        <f t="shared" si="0"/>
        <v>-18813.810000000001</v>
      </c>
      <c r="S30" s="65">
        <f t="shared" si="1"/>
        <v>-1.35383487278976</v>
      </c>
    </row>
    <row r="31" spans="1:21">
      <c r="A31" s="70">
        <v>1150</v>
      </c>
      <c r="B31" s="69" t="s">
        <v>42</v>
      </c>
      <c r="C31" s="64">
        <v>216131.7</v>
      </c>
      <c r="D31" s="64">
        <v>216131.7</v>
      </c>
      <c r="E31" s="64">
        <v>285175.45999999967</v>
      </c>
      <c r="F31" s="64">
        <v>285175.45999999967</v>
      </c>
      <c r="G31" s="64">
        <v>218319.78</v>
      </c>
      <c r="H31" s="64">
        <v>218558.18000000011</v>
      </c>
      <c r="I31" s="64">
        <v>400383.19</v>
      </c>
      <c r="J31" s="64">
        <v>482591.94000000012</v>
      </c>
      <c r="K31" s="64">
        <v>82208.750000000116</v>
      </c>
      <c r="L31" s="65">
        <v>0.20532517861201938</v>
      </c>
      <c r="M31" s="64">
        <v>1120010.1299999997</v>
      </c>
      <c r="N31" s="64">
        <v>1202457.28</v>
      </c>
      <c r="O31" s="64">
        <v>82447.150000000373</v>
      </c>
      <c r="P31" s="65">
        <v>7.3612860983677253E-2</v>
      </c>
      <c r="Q31" s="64">
        <v>1126890.0900000001</v>
      </c>
      <c r="R31" s="64">
        <f t="shared" si="0"/>
        <v>-1044681.34</v>
      </c>
      <c r="S31" s="65">
        <f t="shared" si="1"/>
        <v>-0.92704812054918317</v>
      </c>
    </row>
    <row r="32" spans="1:21" s="15" customFormat="1">
      <c r="A32" s="70">
        <v>1170</v>
      </c>
      <c r="B32" s="69" t="s">
        <v>43</v>
      </c>
      <c r="C32" s="35">
        <v>0</v>
      </c>
      <c r="D32" s="35">
        <v>0</v>
      </c>
      <c r="E32" s="35">
        <v>188.43</v>
      </c>
      <c r="F32" s="64">
        <v>188.43</v>
      </c>
      <c r="G32" s="35"/>
      <c r="H32" s="35">
        <v>0</v>
      </c>
      <c r="I32" s="35"/>
      <c r="J32" s="35">
        <v>0</v>
      </c>
      <c r="K32" s="64">
        <v>0</v>
      </c>
      <c r="L32" s="65">
        <v>0</v>
      </c>
      <c r="M32" s="64">
        <v>188.43</v>
      </c>
      <c r="N32" s="64">
        <v>188.43</v>
      </c>
      <c r="O32" s="64">
        <v>0</v>
      </c>
      <c r="P32" s="65">
        <v>0</v>
      </c>
      <c r="Q32" s="64">
        <v>0</v>
      </c>
      <c r="R32" s="64">
        <f t="shared" si="0"/>
        <v>0</v>
      </c>
      <c r="S32" s="65">
        <f t="shared" si="1"/>
        <v>0</v>
      </c>
    </row>
    <row r="33" spans="1:19" s="2" customFormat="1">
      <c r="A33" s="71">
        <v>1200</v>
      </c>
      <c r="B33" s="60" t="s">
        <v>44</v>
      </c>
      <c r="C33" s="72">
        <v>857711.71000000008</v>
      </c>
      <c r="D33" s="72">
        <v>857711.71000000008</v>
      </c>
      <c r="E33" s="72">
        <v>888667.19</v>
      </c>
      <c r="F33" s="72">
        <v>888667.19</v>
      </c>
      <c r="G33" s="72">
        <v>922545.42999999947</v>
      </c>
      <c r="H33" s="72">
        <v>922545.42999999982</v>
      </c>
      <c r="I33" s="72">
        <v>952577.74</v>
      </c>
      <c r="J33" s="72">
        <v>948649.51000000024</v>
      </c>
      <c r="K33" s="72">
        <v>-3928.2299999997485</v>
      </c>
      <c r="L33" s="73">
        <v>-4.123789413764567E-3</v>
      </c>
      <c r="M33" s="72">
        <v>3621502.0699999994</v>
      </c>
      <c r="N33" s="72">
        <v>3617573.84</v>
      </c>
      <c r="O33" s="72">
        <v>-3928.2299999995157</v>
      </c>
      <c r="P33" s="73">
        <v>-1.0846963287803879E-3</v>
      </c>
      <c r="Q33" s="72">
        <v>3615580.76</v>
      </c>
      <c r="R33" s="72">
        <f t="shared" si="0"/>
        <v>-3619508.9899999993</v>
      </c>
      <c r="S33" s="73">
        <f t="shared" si="1"/>
        <v>-1.0010864727579754</v>
      </c>
    </row>
    <row r="34" spans="1:19" s="2" customFormat="1">
      <c r="A34" s="74">
        <v>1210</v>
      </c>
      <c r="B34" s="32" t="s">
        <v>45</v>
      </c>
      <c r="C34" s="64">
        <v>751802.03</v>
      </c>
      <c r="D34" s="64">
        <v>751802.03</v>
      </c>
      <c r="E34" s="64">
        <v>790916.69</v>
      </c>
      <c r="F34" s="64">
        <v>790916.69</v>
      </c>
      <c r="G34" s="64">
        <v>816194.77999999945</v>
      </c>
      <c r="H34" s="64">
        <v>816194.7799999998</v>
      </c>
      <c r="I34" s="64">
        <v>845488.87</v>
      </c>
      <c r="J34" s="64">
        <v>844913.14000000025</v>
      </c>
      <c r="K34" s="64">
        <v>-575.72999999974854</v>
      </c>
      <c r="L34" s="65">
        <v>-6.809433221749428E-4</v>
      </c>
      <c r="M34" s="64">
        <v>3204402.3699999996</v>
      </c>
      <c r="N34" s="64">
        <v>3203826.64</v>
      </c>
      <c r="O34" s="64">
        <v>-575.72999999951571</v>
      </c>
      <c r="P34" s="65">
        <v>-1.7966844781713842E-4</v>
      </c>
      <c r="Q34" s="64">
        <v>3225332.7499999995</v>
      </c>
      <c r="R34" s="64">
        <f t="shared" si="0"/>
        <v>-3225908.4799999995</v>
      </c>
      <c r="S34" s="65">
        <f t="shared" si="1"/>
        <v>-1.0001785025126477</v>
      </c>
    </row>
    <row r="35" spans="1:19" s="2" customFormat="1">
      <c r="A35" s="75">
        <v>1220</v>
      </c>
      <c r="B35" s="76" t="s">
        <v>46</v>
      </c>
      <c r="C35" s="35">
        <v>105909.68000000001</v>
      </c>
      <c r="D35" s="35">
        <v>105909.68000000001</v>
      </c>
      <c r="E35" s="35">
        <v>97750.5</v>
      </c>
      <c r="F35" s="35">
        <v>97750.5</v>
      </c>
      <c r="G35" s="35">
        <v>106350.65</v>
      </c>
      <c r="H35" s="35">
        <v>106350.65</v>
      </c>
      <c r="I35" s="35">
        <v>107088.87</v>
      </c>
      <c r="J35" s="35">
        <v>103736.37000000002</v>
      </c>
      <c r="K35" s="35">
        <v>-3352.4999999999709</v>
      </c>
      <c r="L35" s="36">
        <v>-3.1305774353581062E-2</v>
      </c>
      <c r="M35" s="35">
        <v>417099.69999999995</v>
      </c>
      <c r="N35" s="35">
        <v>413747.19999999995</v>
      </c>
      <c r="O35" s="35">
        <v>-3352.5</v>
      </c>
      <c r="P35" s="36">
        <v>-8.0376466346055997E-3</v>
      </c>
      <c r="Q35" s="35">
        <v>390248.01</v>
      </c>
      <c r="R35" s="35">
        <f t="shared" si="0"/>
        <v>-393600.51</v>
      </c>
      <c r="S35" s="36">
        <f t="shared" si="1"/>
        <v>-1.0085906908276099</v>
      </c>
    </row>
    <row r="36" spans="1:19" s="67" customFormat="1">
      <c r="A36" s="77">
        <v>1221</v>
      </c>
      <c r="B36" s="76" t="s">
        <v>47</v>
      </c>
      <c r="C36" s="64">
        <v>29874.16</v>
      </c>
      <c r="D36" s="64">
        <v>29874.16</v>
      </c>
      <c r="E36" s="64">
        <v>27443.78</v>
      </c>
      <c r="F36" s="64">
        <v>27443.78</v>
      </c>
      <c r="G36" s="64">
        <v>19535.03</v>
      </c>
      <c r="H36" s="64">
        <v>19535.03</v>
      </c>
      <c r="I36" s="64">
        <v>27218.34</v>
      </c>
      <c r="J36" s="64">
        <v>29301.520000000011</v>
      </c>
      <c r="K36" s="64">
        <v>2083.1800000000112</v>
      </c>
      <c r="L36" s="65">
        <v>7.6535894547573813E-2</v>
      </c>
      <c r="M36" s="64">
        <v>104071.31</v>
      </c>
      <c r="N36" s="64">
        <v>106154.49000000002</v>
      </c>
      <c r="O36" s="64">
        <v>2083.1800000000221</v>
      </c>
      <c r="P36" s="65">
        <v>2.0016851906639932E-2</v>
      </c>
      <c r="Q36" s="64">
        <v>78608.89</v>
      </c>
      <c r="R36" s="64">
        <f t="shared" si="0"/>
        <v>-76525.709999999992</v>
      </c>
      <c r="S36" s="65">
        <f t="shared" si="1"/>
        <v>-0.9734994349875693</v>
      </c>
    </row>
    <row r="37" spans="1:19" s="2" customFormat="1">
      <c r="A37" s="63">
        <v>1227</v>
      </c>
      <c r="B37" s="32" t="s">
        <v>48</v>
      </c>
      <c r="C37" s="64">
        <v>72848.52</v>
      </c>
      <c r="D37" s="64">
        <v>72848.52</v>
      </c>
      <c r="E37" s="64">
        <v>68358.720000000001</v>
      </c>
      <c r="F37" s="64">
        <v>68358.720000000001</v>
      </c>
      <c r="G37" s="64">
        <v>85332.03</v>
      </c>
      <c r="H37" s="64">
        <v>85332.03</v>
      </c>
      <c r="I37" s="64">
        <v>76380.53</v>
      </c>
      <c r="J37" s="64">
        <v>71190.44</v>
      </c>
      <c r="K37" s="64">
        <v>-5190.0899999999965</v>
      </c>
      <c r="L37" s="65">
        <v>-6.7950431870530292E-2</v>
      </c>
      <c r="M37" s="64">
        <v>302919.8</v>
      </c>
      <c r="N37" s="64">
        <v>297729.70999999996</v>
      </c>
      <c r="O37" s="64">
        <v>-5190.0900000000256</v>
      </c>
      <c r="P37" s="65">
        <v>-1.7133544918490062E-2</v>
      </c>
      <c r="Q37" s="64">
        <v>301679.12</v>
      </c>
      <c r="R37" s="64">
        <f t="shared" si="0"/>
        <v>-306869.20999999996</v>
      </c>
      <c r="S37" s="65">
        <f t="shared" si="1"/>
        <v>-1.0172040080201772</v>
      </c>
    </row>
    <row r="38" spans="1:19" s="2" customFormat="1">
      <c r="A38" s="68">
        <v>1228</v>
      </c>
      <c r="B38" s="78" t="s">
        <v>49</v>
      </c>
      <c r="C38" s="64">
        <v>3187</v>
      </c>
      <c r="D38" s="64">
        <v>3187</v>
      </c>
      <c r="E38" s="64">
        <v>1948</v>
      </c>
      <c r="F38" s="64">
        <v>1948</v>
      </c>
      <c r="G38" s="64">
        <v>1483.59</v>
      </c>
      <c r="H38" s="64">
        <v>1483.59</v>
      </c>
      <c r="I38" s="64">
        <v>3490</v>
      </c>
      <c r="J38" s="64">
        <v>3244.41</v>
      </c>
      <c r="K38" s="64">
        <v>-245.59000000000015</v>
      </c>
      <c r="L38" s="65">
        <v>-7.0369627507163357E-2</v>
      </c>
      <c r="M38" s="64">
        <v>10108.59</v>
      </c>
      <c r="N38" s="64">
        <v>9863</v>
      </c>
      <c r="O38" s="64">
        <v>-245.59000000000015</v>
      </c>
      <c r="P38" s="65">
        <v>-2.4295178654985539E-2</v>
      </c>
      <c r="Q38" s="64">
        <v>9960</v>
      </c>
      <c r="R38" s="64">
        <f t="shared" si="0"/>
        <v>-10205.59</v>
      </c>
      <c r="S38" s="65">
        <f t="shared" si="1"/>
        <v>-1.0246576305220885</v>
      </c>
    </row>
    <row r="39" spans="1:19" s="2" customFormat="1" ht="12.75" customHeight="1">
      <c r="A39" s="51">
        <v>2000</v>
      </c>
      <c r="B39" s="52" t="s">
        <v>50</v>
      </c>
      <c r="C39" s="79">
        <v>1972299.01</v>
      </c>
      <c r="D39" s="79">
        <v>1972299.01</v>
      </c>
      <c r="E39" s="79">
        <v>1744372.8599999996</v>
      </c>
      <c r="F39" s="79">
        <v>1744372.8599999996</v>
      </c>
      <c r="G39" s="79">
        <v>1810268.05</v>
      </c>
      <c r="H39" s="79">
        <v>1810452.7</v>
      </c>
      <c r="I39" s="79">
        <v>2407697.6499999994</v>
      </c>
      <c r="J39" s="79">
        <v>2823214.6499999994</v>
      </c>
      <c r="K39" s="79">
        <v>415517</v>
      </c>
      <c r="L39" s="80">
        <v>0.1725785627609846</v>
      </c>
      <c r="M39" s="79">
        <v>7934637.5699999994</v>
      </c>
      <c r="N39" s="79">
        <v>8350339.2199999988</v>
      </c>
      <c r="O39" s="79">
        <v>415701.64999999944</v>
      </c>
      <c r="P39" s="80">
        <v>5.2390754629010772E-2</v>
      </c>
      <c r="Q39" s="79">
        <v>8573933.9499999993</v>
      </c>
      <c r="R39" s="79">
        <f t="shared" si="0"/>
        <v>-8158416.9499999993</v>
      </c>
      <c r="S39" s="80">
        <f t="shared" si="1"/>
        <v>-0.95153718206564908</v>
      </c>
    </row>
    <row r="40" spans="1:19" s="2" customFormat="1" ht="12.75" customHeight="1">
      <c r="A40" s="55">
        <v>2100</v>
      </c>
      <c r="B40" s="56" t="s">
        <v>51</v>
      </c>
      <c r="C40" s="81">
        <v>107675.27000000002</v>
      </c>
      <c r="D40" s="81">
        <v>107675.27000000002</v>
      </c>
      <c r="E40" s="81">
        <v>118401.15</v>
      </c>
      <c r="F40" s="81">
        <v>118401.15</v>
      </c>
      <c r="G40" s="81">
        <v>132791.41</v>
      </c>
      <c r="H40" s="81">
        <v>132332</v>
      </c>
      <c r="I40" s="81">
        <v>90659.98000000001</v>
      </c>
      <c r="J40" s="81">
        <v>119381.01000000002</v>
      </c>
      <c r="K40" s="81">
        <v>28721.030000000013</v>
      </c>
      <c r="L40" s="82">
        <v>0.31679943013444301</v>
      </c>
      <c r="M40" s="81">
        <v>449527.81000000006</v>
      </c>
      <c r="N40" s="81">
        <v>477789.43000000005</v>
      </c>
      <c r="O40" s="81">
        <v>28261.619999999995</v>
      </c>
      <c r="P40" s="82">
        <v>6.2869569738077002E-2</v>
      </c>
      <c r="Q40" s="81">
        <v>467716.39</v>
      </c>
      <c r="R40" s="81">
        <f t="shared" si="0"/>
        <v>-438995.36</v>
      </c>
      <c r="S40" s="82">
        <f t="shared" si="1"/>
        <v>-0.93859306491269201</v>
      </c>
    </row>
    <row r="41" spans="1:19" s="2" customFormat="1" ht="12.75" customHeight="1">
      <c r="A41" s="59">
        <v>2110</v>
      </c>
      <c r="B41" s="60" t="s">
        <v>52</v>
      </c>
      <c r="C41" s="83">
        <v>5892</v>
      </c>
      <c r="D41" s="83">
        <v>5892</v>
      </c>
      <c r="E41" s="83">
        <v>9663</v>
      </c>
      <c r="F41" s="83">
        <v>9663</v>
      </c>
      <c r="G41" s="83">
        <v>6220.91</v>
      </c>
      <c r="H41" s="83">
        <v>5721.5</v>
      </c>
      <c r="I41" s="83">
        <v>7343.71</v>
      </c>
      <c r="J41" s="83">
        <v>3564.45</v>
      </c>
      <c r="K41" s="83">
        <v>-3779.26</v>
      </c>
      <c r="L41" s="84">
        <v>-0.51462544136410626</v>
      </c>
      <c r="M41" s="83">
        <v>29119.62</v>
      </c>
      <c r="N41" s="83">
        <v>24840.95</v>
      </c>
      <c r="O41" s="83">
        <v>-4278.6699999999983</v>
      </c>
      <c r="P41" s="84">
        <v>-0.14693426631254114</v>
      </c>
      <c r="Q41" s="83">
        <v>37084.239999999998</v>
      </c>
      <c r="R41" s="83">
        <f t="shared" si="0"/>
        <v>-40863.5</v>
      </c>
      <c r="S41" s="84">
        <f t="shared" si="1"/>
        <v>-1.1019101375678726</v>
      </c>
    </row>
    <row r="42" spans="1:19" s="2" customFormat="1" ht="12.75" customHeight="1">
      <c r="A42" s="63">
        <v>2111</v>
      </c>
      <c r="B42" s="32" t="s">
        <v>53</v>
      </c>
      <c r="C42" s="64">
        <v>1928</v>
      </c>
      <c r="D42" s="64">
        <v>1928</v>
      </c>
      <c r="E42" s="64">
        <v>3960</v>
      </c>
      <c r="F42" s="64">
        <v>3960</v>
      </c>
      <c r="G42" s="64">
        <v>2679.75</v>
      </c>
      <c r="H42" s="64">
        <v>2240</v>
      </c>
      <c r="I42" s="64">
        <v>2173</v>
      </c>
      <c r="J42" s="64">
        <v>872</v>
      </c>
      <c r="K42" s="64">
        <v>-1301</v>
      </c>
      <c r="L42" s="65">
        <v>-0.59871145881270138</v>
      </c>
      <c r="M42" s="64">
        <v>10740.75</v>
      </c>
      <c r="N42" s="64">
        <v>9000</v>
      </c>
      <c r="O42" s="64">
        <v>-1740.75</v>
      </c>
      <c r="P42" s="65">
        <v>-0.16206968787095877</v>
      </c>
      <c r="Q42" s="64">
        <v>13548.400000000001</v>
      </c>
      <c r="R42" s="64">
        <f t="shared" si="0"/>
        <v>-14849.400000000001</v>
      </c>
      <c r="S42" s="65">
        <f t="shared" si="1"/>
        <v>-1.0960260990227628</v>
      </c>
    </row>
    <row r="43" spans="1:19" s="15" customFormat="1" ht="12.75" customHeight="1">
      <c r="A43" s="63">
        <v>2112</v>
      </c>
      <c r="B43" s="32" t="s">
        <v>54</v>
      </c>
      <c r="C43" s="64">
        <v>3964</v>
      </c>
      <c r="D43" s="64">
        <v>3964</v>
      </c>
      <c r="E43" s="64">
        <v>5703</v>
      </c>
      <c r="F43" s="64">
        <v>5703</v>
      </c>
      <c r="G43" s="64">
        <v>3541.16</v>
      </c>
      <c r="H43" s="64">
        <v>3481.5</v>
      </c>
      <c r="I43" s="64">
        <v>5170.71</v>
      </c>
      <c r="J43" s="64">
        <v>2692.45</v>
      </c>
      <c r="K43" s="64">
        <v>-2478.2600000000002</v>
      </c>
      <c r="L43" s="65">
        <v>-0.47928814418136001</v>
      </c>
      <c r="M43" s="64">
        <v>18378.87</v>
      </c>
      <c r="N43" s="64">
        <v>15840.95</v>
      </c>
      <c r="O43" s="64">
        <v>-2537.9199999999983</v>
      </c>
      <c r="P43" s="65">
        <v>-0.13808901200128187</v>
      </c>
      <c r="Q43" s="64">
        <v>23535.839999999997</v>
      </c>
      <c r="R43" s="64">
        <f t="shared" si="0"/>
        <v>-26014.1</v>
      </c>
      <c r="S43" s="65">
        <f t="shared" si="1"/>
        <v>-1.105297282782344</v>
      </c>
    </row>
    <row r="44" spans="1:19" ht="12.75" customHeight="1">
      <c r="A44" s="59">
        <v>2120</v>
      </c>
      <c r="B44" s="60" t="s">
        <v>55</v>
      </c>
      <c r="C44" s="83">
        <v>101783.27000000002</v>
      </c>
      <c r="D44" s="83">
        <v>101783.27000000002</v>
      </c>
      <c r="E44" s="83">
        <v>108738.15</v>
      </c>
      <c r="F44" s="83">
        <v>108738.15</v>
      </c>
      <c r="G44" s="83">
        <v>126570.5</v>
      </c>
      <c r="H44" s="83">
        <v>126610.5</v>
      </c>
      <c r="I44" s="83">
        <v>83316.27</v>
      </c>
      <c r="J44" s="83">
        <v>115816.56000000003</v>
      </c>
      <c r="K44" s="83">
        <v>32500.290000000023</v>
      </c>
      <c r="L44" s="84">
        <v>0.39008335346745615</v>
      </c>
      <c r="M44" s="83">
        <v>420408.19000000006</v>
      </c>
      <c r="N44" s="83">
        <v>452948.4800000001</v>
      </c>
      <c r="O44" s="83">
        <v>32540.290000000037</v>
      </c>
      <c r="P44" s="84">
        <v>7.7401655757467491E-2</v>
      </c>
      <c r="Q44" s="83">
        <v>430632.15</v>
      </c>
      <c r="R44" s="83">
        <f t="shared" si="0"/>
        <v>-398131.86</v>
      </c>
      <c r="S44" s="84">
        <f t="shared" si="1"/>
        <v>-0.92452888155238755</v>
      </c>
    </row>
    <row r="45" spans="1:19">
      <c r="A45" s="63">
        <v>2121</v>
      </c>
      <c r="B45" s="32" t="s">
        <v>53</v>
      </c>
      <c r="C45" s="64">
        <v>17760</v>
      </c>
      <c r="D45" s="64">
        <v>17760</v>
      </c>
      <c r="E45" s="64">
        <v>28780</v>
      </c>
      <c r="F45" s="64">
        <v>28780</v>
      </c>
      <c r="G45" s="64">
        <v>40168</v>
      </c>
      <c r="H45" s="64">
        <v>40358</v>
      </c>
      <c r="I45" s="64">
        <v>17939.52</v>
      </c>
      <c r="J45" s="64">
        <v>17680</v>
      </c>
      <c r="K45" s="64">
        <v>-259.52000000000044</v>
      </c>
      <c r="L45" s="65">
        <v>-1.4466384830809309E-2</v>
      </c>
      <c r="M45" s="64">
        <v>104647.52</v>
      </c>
      <c r="N45" s="64">
        <v>104578</v>
      </c>
      <c r="O45" s="64">
        <v>-69.520000000004075</v>
      </c>
      <c r="P45" s="65">
        <v>-6.6432534664939702E-4</v>
      </c>
      <c r="Q45" s="64">
        <v>104345.96</v>
      </c>
      <c r="R45" s="64">
        <f t="shared" si="0"/>
        <v>-104605.48000000001</v>
      </c>
      <c r="S45" s="65">
        <f t="shared" si="1"/>
        <v>-1.0024871111445044</v>
      </c>
    </row>
    <row r="46" spans="1:19" ht="12.75" customHeight="1">
      <c r="A46" s="63">
        <v>2122</v>
      </c>
      <c r="B46" s="32" t="s">
        <v>54</v>
      </c>
      <c r="C46" s="64">
        <v>84023.270000000019</v>
      </c>
      <c r="D46" s="64">
        <v>84023.270000000019</v>
      </c>
      <c r="E46" s="64">
        <v>79958.149999999994</v>
      </c>
      <c r="F46" s="64">
        <v>79958.149999999994</v>
      </c>
      <c r="G46" s="64">
        <v>86402.5</v>
      </c>
      <c r="H46" s="64">
        <v>86252.5</v>
      </c>
      <c r="I46" s="64">
        <v>65376.75</v>
      </c>
      <c r="J46" s="64">
        <v>98136.560000000027</v>
      </c>
      <c r="K46" s="64">
        <v>32759.810000000027</v>
      </c>
      <c r="L46" s="65">
        <v>0.5010926667354989</v>
      </c>
      <c r="M46" s="64">
        <v>315760.67000000004</v>
      </c>
      <c r="N46" s="64">
        <v>348370.48000000004</v>
      </c>
      <c r="O46" s="64">
        <v>32609.809999999998</v>
      </c>
      <c r="P46" s="65">
        <v>0.10327381811040626</v>
      </c>
      <c r="Q46" s="64">
        <v>326286.19</v>
      </c>
      <c r="R46" s="64">
        <f t="shared" si="0"/>
        <v>-293526.38</v>
      </c>
      <c r="S46" s="65">
        <f t="shared" si="1"/>
        <v>-0.89959792659321547</v>
      </c>
    </row>
    <row r="47" spans="1:19" s="15" customFormat="1" ht="12.75" customHeight="1">
      <c r="A47" s="71">
        <v>2200</v>
      </c>
      <c r="B47" s="60" t="s">
        <v>56</v>
      </c>
      <c r="C47" s="85">
        <v>1471868.8199999998</v>
      </c>
      <c r="D47" s="85">
        <v>1471868.8199999998</v>
      </c>
      <c r="E47" s="85">
        <v>1267338.21</v>
      </c>
      <c r="F47" s="85">
        <v>1267338.21</v>
      </c>
      <c r="G47" s="85">
        <v>1371677.6300000001</v>
      </c>
      <c r="H47" s="85">
        <v>1372670.57</v>
      </c>
      <c r="I47" s="85">
        <v>1773833.3099999996</v>
      </c>
      <c r="J47" s="85">
        <v>1792440.1499999997</v>
      </c>
      <c r="K47" s="85">
        <v>18606.840000000084</v>
      </c>
      <c r="L47" s="86">
        <v>1.0489621485346934E-2</v>
      </c>
      <c r="M47" s="85">
        <v>5884717.9699999997</v>
      </c>
      <c r="N47" s="85">
        <v>5904317.7499999991</v>
      </c>
      <c r="O47" s="85">
        <v>19599.779999999329</v>
      </c>
      <c r="P47" s="86">
        <v>3.330623506499153E-3</v>
      </c>
      <c r="Q47" s="85">
        <v>6323169.8200000003</v>
      </c>
      <c r="R47" s="85">
        <f t="shared" si="0"/>
        <v>-6304562.9800000004</v>
      </c>
      <c r="S47" s="86">
        <f t="shared" si="1"/>
        <v>-0.99705735564128817</v>
      </c>
    </row>
    <row r="48" spans="1:19" ht="12.75" customHeight="1">
      <c r="A48" s="59">
        <v>2210</v>
      </c>
      <c r="B48" s="60" t="s">
        <v>57</v>
      </c>
      <c r="C48" s="83">
        <v>85623.84</v>
      </c>
      <c r="D48" s="83">
        <v>85623.84</v>
      </c>
      <c r="E48" s="83">
        <v>148667.50000000009</v>
      </c>
      <c r="F48" s="83">
        <v>148667.50000000009</v>
      </c>
      <c r="G48" s="83">
        <v>80017.48</v>
      </c>
      <c r="H48" s="83">
        <v>79849.550000000017</v>
      </c>
      <c r="I48" s="83">
        <v>222474.41999999998</v>
      </c>
      <c r="J48" s="83">
        <v>119477.05</v>
      </c>
      <c r="K48" s="83">
        <v>-102997.36999999998</v>
      </c>
      <c r="L48" s="84">
        <v>-0.46296275320101965</v>
      </c>
      <c r="M48" s="83">
        <v>536783.24</v>
      </c>
      <c r="N48" s="83">
        <v>433617.94000000012</v>
      </c>
      <c r="O48" s="83">
        <v>-103165.29999999987</v>
      </c>
      <c r="P48" s="84">
        <v>-0.19219173087445851</v>
      </c>
      <c r="Q48" s="83">
        <v>586892.44999999995</v>
      </c>
      <c r="R48" s="83">
        <f t="shared" si="0"/>
        <v>-689889.82</v>
      </c>
      <c r="S48" s="84">
        <f t="shared" si="1"/>
        <v>-1.1754961577713259</v>
      </c>
    </row>
    <row r="49" spans="1:19" ht="12.75" customHeight="1">
      <c r="A49" s="59">
        <v>2220</v>
      </c>
      <c r="B49" s="60" t="s">
        <v>58</v>
      </c>
      <c r="C49" s="83">
        <v>351765.27</v>
      </c>
      <c r="D49" s="83">
        <v>351765.27</v>
      </c>
      <c r="E49" s="83">
        <v>205235.03</v>
      </c>
      <c r="F49" s="83">
        <v>205235.03</v>
      </c>
      <c r="G49" s="83">
        <v>106113.51</v>
      </c>
      <c r="H49" s="83">
        <v>105732.46</v>
      </c>
      <c r="I49" s="83">
        <v>260213.65</v>
      </c>
      <c r="J49" s="83">
        <v>146687.54</v>
      </c>
      <c r="K49" s="83">
        <v>-113526.10999999999</v>
      </c>
      <c r="L49" s="84">
        <v>-0.43628037960345278</v>
      </c>
      <c r="M49" s="83">
        <v>923327.46000000008</v>
      </c>
      <c r="N49" s="83">
        <v>809420.3</v>
      </c>
      <c r="O49" s="83">
        <v>-113907.16000000003</v>
      </c>
      <c r="P49" s="84">
        <v>-0.12336593996673728</v>
      </c>
      <c r="Q49" s="83">
        <v>1095524.52</v>
      </c>
      <c r="R49" s="83">
        <f t="shared" si="0"/>
        <v>-1209050.6299999999</v>
      </c>
      <c r="S49" s="84">
        <f t="shared" si="1"/>
        <v>-1.103627173949516</v>
      </c>
    </row>
    <row r="50" spans="1:19" ht="12.75" customHeight="1">
      <c r="A50" s="63">
        <v>2221</v>
      </c>
      <c r="B50" s="32" t="s">
        <v>59</v>
      </c>
      <c r="C50" s="64">
        <v>215797.52</v>
      </c>
      <c r="D50" s="64">
        <v>215797.52</v>
      </c>
      <c r="E50" s="64">
        <v>82832.94</v>
      </c>
      <c r="F50" s="64">
        <v>82832.94</v>
      </c>
      <c r="G50" s="64">
        <v>0</v>
      </c>
      <c r="H50" s="64">
        <v>0</v>
      </c>
      <c r="I50" s="64">
        <v>94272</v>
      </c>
      <c r="J50" s="64">
        <v>45840.13</v>
      </c>
      <c r="K50" s="64">
        <v>-48431.87</v>
      </c>
      <c r="L50" s="65">
        <v>-0.5137460751866938</v>
      </c>
      <c r="M50" s="64">
        <v>392902.45999999996</v>
      </c>
      <c r="N50" s="64">
        <v>344470.58999999997</v>
      </c>
      <c r="O50" s="64">
        <v>-48431.869999999995</v>
      </c>
      <c r="P50" s="65">
        <v>-0.12326690446275135</v>
      </c>
      <c r="Q50" s="64">
        <v>437783</v>
      </c>
      <c r="R50" s="64">
        <f t="shared" si="0"/>
        <v>-486214.87</v>
      </c>
      <c r="S50" s="65">
        <f t="shared" si="1"/>
        <v>-1.1106298554306586</v>
      </c>
    </row>
    <row r="51" spans="1:19" ht="12.75" customHeight="1">
      <c r="A51" s="63">
        <v>2222</v>
      </c>
      <c r="B51" s="32" t="s">
        <v>60</v>
      </c>
      <c r="C51" s="64">
        <v>2373.6999999999998</v>
      </c>
      <c r="D51" s="64">
        <v>2373.6999999999998</v>
      </c>
      <c r="E51" s="64">
        <v>2875.84</v>
      </c>
      <c r="F51" s="64">
        <v>2875.84</v>
      </c>
      <c r="G51" s="64">
        <v>4397</v>
      </c>
      <c r="H51" s="64">
        <v>4637.53</v>
      </c>
      <c r="I51" s="64">
        <v>4200</v>
      </c>
      <c r="J51" s="64">
        <v>6918.54</v>
      </c>
      <c r="K51" s="64">
        <v>2718.54</v>
      </c>
      <c r="L51" s="65">
        <v>0.6472714285714285</v>
      </c>
      <c r="M51" s="64">
        <v>13846.54</v>
      </c>
      <c r="N51" s="64">
        <v>16805.61</v>
      </c>
      <c r="O51" s="64">
        <v>2959.0699999999997</v>
      </c>
      <c r="P51" s="65">
        <v>0.21370465112584069</v>
      </c>
      <c r="Q51" s="64">
        <v>15220</v>
      </c>
      <c r="R51" s="64">
        <f t="shared" si="0"/>
        <v>-12501.46</v>
      </c>
      <c r="S51" s="65">
        <f t="shared" si="1"/>
        <v>-0.82138370565045993</v>
      </c>
    </row>
    <row r="52" spans="1:19">
      <c r="A52" s="63">
        <v>2223</v>
      </c>
      <c r="B52" s="32" t="s">
        <v>61</v>
      </c>
      <c r="C52" s="64">
        <v>128431.59</v>
      </c>
      <c r="D52" s="64">
        <v>128431.59</v>
      </c>
      <c r="E52" s="64">
        <v>114279.16</v>
      </c>
      <c r="F52" s="64">
        <v>114279.16</v>
      </c>
      <c r="G52" s="64">
        <v>96838.51</v>
      </c>
      <c r="H52" s="64">
        <v>96675.82</v>
      </c>
      <c r="I52" s="64">
        <v>156863.65</v>
      </c>
      <c r="J52" s="64">
        <v>89245.220000000016</v>
      </c>
      <c r="K52" s="64">
        <v>-67618.429999999978</v>
      </c>
      <c r="L52" s="65">
        <v>-0.43106500454375496</v>
      </c>
      <c r="M52" s="64">
        <v>496412.91000000003</v>
      </c>
      <c r="N52" s="64">
        <v>428631.79000000004</v>
      </c>
      <c r="O52" s="64">
        <v>-67781.119999999995</v>
      </c>
      <c r="P52" s="65">
        <v>-0.13654181556237122</v>
      </c>
      <c r="Q52" s="64">
        <v>623009.52</v>
      </c>
      <c r="R52" s="64">
        <f t="shared" si="0"/>
        <v>-690627.95</v>
      </c>
      <c r="S52" s="65">
        <f t="shared" si="1"/>
        <v>-1.1085351472638814</v>
      </c>
    </row>
    <row r="53" spans="1:19">
      <c r="A53" s="63">
        <v>2224</v>
      </c>
      <c r="B53" s="32" t="s">
        <v>62</v>
      </c>
      <c r="C53" s="64">
        <v>5162.4599999999991</v>
      </c>
      <c r="D53" s="64">
        <v>5162.4599999999991</v>
      </c>
      <c r="E53" s="64">
        <v>5247.0899999999983</v>
      </c>
      <c r="F53" s="64">
        <v>5247.0899999999983</v>
      </c>
      <c r="G53" s="64">
        <v>4878</v>
      </c>
      <c r="H53" s="64">
        <v>4419.1100000000006</v>
      </c>
      <c r="I53" s="64">
        <v>4878</v>
      </c>
      <c r="J53" s="64">
        <v>4683.6499999999996</v>
      </c>
      <c r="K53" s="64">
        <v>-194.35000000000036</v>
      </c>
      <c r="L53" s="65">
        <v>-3.9842148421484258E-2</v>
      </c>
      <c r="M53" s="64">
        <v>20165.549999999996</v>
      </c>
      <c r="N53" s="64">
        <v>19512.309999999998</v>
      </c>
      <c r="O53" s="64">
        <v>-653.23999999999796</v>
      </c>
      <c r="P53" s="65">
        <v>-3.2393859825295968E-2</v>
      </c>
      <c r="Q53" s="64">
        <v>19512</v>
      </c>
      <c r="R53" s="64">
        <f t="shared" si="0"/>
        <v>-19706.349999999999</v>
      </c>
      <c r="S53" s="65">
        <f t="shared" si="1"/>
        <v>-1.009960537105371</v>
      </c>
    </row>
    <row r="54" spans="1:19" s="15" customFormat="1" ht="12.75" customHeight="1">
      <c r="A54" s="59">
        <v>2230</v>
      </c>
      <c r="B54" s="60" t="s">
        <v>63</v>
      </c>
      <c r="C54" s="83">
        <v>582449.25</v>
      </c>
      <c r="D54" s="83">
        <v>582449.25</v>
      </c>
      <c r="E54" s="83">
        <v>586832.29999999993</v>
      </c>
      <c r="F54" s="83">
        <v>586832.29999999993</v>
      </c>
      <c r="G54" s="83">
        <v>659359.06000000006</v>
      </c>
      <c r="H54" s="83">
        <v>659738</v>
      </c>
      <c r="I54" s="83">
        <v>805804.94</v>
      </c>
      <c r="J54" s="83">
        <v>724248.96</v>
      </c>
      <c r="K54" s="83">
        <v>-81555.979999999981</v>
      </c>
      <c r="L54" s="84">
        <v>-0.10121057336779293</v>
      </c>
      <c r="M54" s="83">
        <v>2634445.5499999998</v>
      </c>
      <c r="N54" s="83">
        <v>2553268.5099999998</v>
      </c>
      <c r="O54" s="83">
        <v>-81177.040000000037</v>
      </c>
      <c r="P54" s="84">
        <v>-3.0813709548865087E-2</v>
      </c>
      <c r="Q54" s="83">
        <v>2825230.0100000002</v>
      </c>
      <c r="R54" s="83">
        <f t="shared" si="0"/>
        <v>-2906785.99</v>
      </c>
      <c r="S54" s="84">
        <f t="shared" si="1"/>
        <v>-1.0288670231136332</v>
      </c>
    </row>
    <row r="55" spans="1:19" s="15" customFormat="1" ht="12.75" customHeight="1">
      <c r="A55" s="63">
        <v>2231</v>
      </c>
      <c r="B55" s="32" t="s">
        <v>64</v>
      </c>
      <c r="C55" s="64">
        <v>1309.95</v>
      </c>
      <c r="D55" s="64">
        <v>1309.95</v>
      </c>
      <c r="E55" s="64">
        <v>5.4</v>
      </c>
      <c r="F55" s="64">
        <v>5.4</v>
      </c>
      <c r="G55" s="64">
        <v>20691</v>
      </c>
      <c r="H55" s="64">
        <v>20691</v>
      </c>
      <c r="I55" s="64">
        <v>2250</v>
      </c>
      <c r="J55" s="64">
        <v>7646</v>
      </c>
      <c r="K55" s="64">
        <v>5396</v>
      </c>
      <c r="L55" s="65">
        <v>2.398222222222222</v>
      </c>
      <c r="M55" s="64">
        <v>24256.35</v>
      </c>
      <c r="N55" s="64">
        <v>29652.35</v>
      </c>
      <c r="O55" s="64">
        <v>5396</v>
      </c>
      <c r="P55" s="65">
        <v>0.2224572122351467</v>
      </c>
      <c r="Q55" s="64">
        <v>73630</v>
      </c>
      <c r="R55" s="64">
        <f t="shared" si="0"/>
        <v>-68234</v>
      </c>
      <c r="S55" s="65">
        <f t="shared" si="1"/>
        <v>-0.92671465435284528</v>
      </c>
    </row>
    <row r="56" spans="1:19">
      <c r="A56" s="63">
        <v>2232</v>
      </c>
      <c r="B56" s="32" t="s">
        <v>65</v>
      </c>
      <c r="C56" s="64">
        <v>65036.82</v>
      </c>
      <c r="D56" s="64">
        <v>65036.82</v>
      </c>
      <c r="E56" s="64">
        <v>62518.73</v>
      </c>
      <c r="F56" s="64">
        <v>62518.73</v>
      </c>
      <c r="G56" s="64">
        <v>86243.81</v>
      </c>
      <c r="H56" s="64">
        <v>86243.81</v>
      </c>
      <c r="I56" s="64">
        <v>66295.16</v>
      </c>
      <c r="J56" s="64">
        <v>71585.989999999991</v>
      </c>
      <c r="K56" s="64">
        <v>5290.8299999999872</v>
      </c>
      <c r="L56" s="65">
        <v>7.9807183510832269E-2</v>
      </c>
      <c r="M56" s="64">
        <v>280094.52</v>
      </c>
      <c r="N56" s="64">
        <v>285385.34999999998</v>
      </c>
      <c r="O56" s="64">
        <v>5290.8299999999581</v>
      </c>
      <c r="P56" s="65">
        <v>1.8889444891674323E-2</v>
      </c>
      <c r="Q56" s="64">
        <v>262409.33</v>
      </c>
      <c r="R56" s="64">
        <f t="shared" si="0"/>
        <v>-257118.50000000003</v>
      </c>
      <c r="S56" s="65">
        <f t="shared" si="1"/>
        <v>-0.97983749282085364</v>
      </c>
    </row>
    <row r="57" spans="1:19" ht="12.75" customHeight="1">
      <c r="A57" s="63">
        <v>2233</v>
      </c>
      <c r="B57" s="32" t="s">
        <v>66</v>
      </c>
      <c r="C57" s="64">
        <v>3526.59</v>
      </c>
      <c r="D57" s="64">
        <v>3526.59</v>
      </c>
      <c r="E57" s="64">
        <v>4043.9099999999989</v>
      </c>
      <c r="F57" s="64">
        <v>4043.9099999999989</v>
      </c>
      <c r="G57" s="64">
        <v>2374.25</v>
      </c>
      <c r="H57" s="64">
        <v>2783.83</v>
      </c>
      <c r="I57" s="64">
        <v>4033.9100000000003</v>
      </c>
      <c r="J57" s="64">
        <v>4561</v>
      </c>
      <c r="K57" s="64">
        <v>527.08999999999969</v>
      </c>
      <c r="L57" s="65">
        <v>0.13066478924914038</v>
      </c>
      <c r="M57" s="64">
        <v>13978.66</v>
      </c>
      <c r="N57" s="64">
        <v>14915.329999999998</v>
      </c>
      <c r="O57" s="64">
        <v>936.66999999999825</v>
      </c>
      <c r="P57" s="65">
        <v>6.7007138023243984E-2</v>
      </c>
      <c r="Q57" s="64">
        <v>20423.740000000002</v>
      </c>
      <c r="R57" s="64">
        <f t="shared" si="0"/>
        <v>-19896.650000000001</v>
      </c>
      <c r="S57" s="65">
        <f t="shared" si="1"/>
        <v>-0.97419228799426549</v>
      </c>
    </row>
    <row r="58" spans="1:19" ht="12.75" customHeight="1">
      <c r="A58" s="63">
        <v>2234</v>
      </c>
      <c r="B58" s="32" t="s">
        <v>67</v>
      </c>
      <c r="C58" s="64">
        <v>0</v>
      </c>
      <c r="D58" s="64">
        <v>0</v>
      </c>
      <c r="E58" s="64">
        <v>0</v>
      </c>
      <c r="F58" s="64">
        <v>0</v>
      </c>
      <c r="G58" s="64">
        <v>0</v>
      </c>
      <c r="H58" s="64">
        <v>0</v>
      </c>
      <c r="I58" s="64">
        <v>0</v>
      </c>
      <c r="J58" s="64">
        <v>18</v>
      </c>
      <c r="K58" s="64">
        <v>18</v>
      </c>
      <c r="L58" s="65">
        <v>0</v>
      </c>
      <c r="M58" s="64">
        <v>0</v>
      </c>
      <c r="N58" s="64">
        <v>18</v>
      </c>
      <c r="O58" s="64">
        <v>18</v>
      </c>
      <c r="P58" s="65">
        <v>0</v>
      </c>
      <c r="Q58" s="64"/>
      <c r="R58" s="64"/>
      <c r="S58" s="65"/>
    </row>
    <row r="59" spans="1:19">
      <c r="A59" s="63">
        <v>2235</v>
      </c>
      <c r="B59" s="32" t="s">
        <v>68</v>
      </c>
      <c r="C59" s="64">
        <v>3453.22</v>
      </c>
      <c r="D59" s="64">
        <v>3453.22</v>
      </c>
      <c r="E59" s="64">
        <v>7607.08</v>
      </c>
      <c r="F59" s="64">
        <v>7607.08</v>
      </c>
      <c r="G59" s="64">
        <v>5500</v>
      </c>
      <c r="H59" s="64">
        <v>5626.65</v>
      </c>
      <c r="I59" s="64">
        <v>7500</v>
      </c>
      <c r="J59" s="64">
        <v>12173.52</v>
      </c>
      <c r="K59" s="64">
        <v>4673.5200000000004</v>
      </c>
      <c r="L59" s="65">
        <v>0.62313600000000013</v>
      </c>
      <c r="M59" s="64">
        <v>24060.3</v>
      </c>
      <c r="N59" s="64">
        <v>28860.469999999998</v>
      </c>
      <c r="O59" s="64">
        <v>4800.1699999999983</v>
      </c>
      <c r="P59" s="65">
        <v>0.19950582494815094</v>
      </c>
      <c r="Q59" s="64">
        <v>30000</v>
      </c>
      <c r="R59" s="64">
        <f t="shared" si="0"/>
        <v>-25326.48</v>
      </c>
      <c r="S59" s="65">
        <f t="shared" si="1"/>
        <v>-0.84421599999999997</v>
      </c>
    </row>
    <row r="60" spans="1:19">
      <c r="A60" s="63">
        <v>2236</v>
      </c>
      <c r="B60" s="32" t="s">
        <v>69</v>
      </c>
      <c r="C60" s="64">
        <v>427.28000000000088</v>
      </c>
      <c r="D60" s="64">
        <v>427.28000000000088</v>
      </c>
      <c r="E60" s="64">
        <v>822.80000000000052</v>
      </c>
      <c r="F60" s="64">
        <v>822.80000000000052</v>
      </c>
      <c r="G60" s="64">
        <v>1000</v>
      </c>
      <c r="H60" s="64">
        <v>1092.0199999999979</v>
      </c>
      <c r="I60" s="64">
        <v>300</v>
      </c>
      <c r="J60" s="64">
        <v>2891.0400000000009</v>
      </c>
      <c r="K60" s="64">
        <v>2591.0400000000009</v>
      </c>
      <c r="L60" s="65">
        <v>8.6368000000000027</v>
      </c>
      <c r="M60" s="64">
        <v>2550.0800000000013</v>
      </c>
      <c r="N60" s="64">
        <v>5233.1400000000003</v>
      </c>
      <c r="O60" s="64">
        <v>2683.059999999999</v>
      </c>
      <c r="P60" s="65">
        <v>1.0521473836114938</v>
      </c>
      <c r="Q60" s="64">
        <v>1200</v>
      </c>
      <c r="R60" s="64">
        <f t="shared" si="0"/>
        <v>1391.0400000000009</v>
      </c>
      <c r="S60" s="65">
        <f t="shared" si="1"/>
        <v>1.1592000000000007</v>
      </c>
    </row>
    <row r="61" spans="1:19" ht="12.75" customHeight="1">
      <c r="A61" s="77">
        <v>2239</v>
      </c>
      <c r="B61" s="32" t="s">
        <v>70</v>
      </c>
      <c r="C61" s="64">
        <v>508695.39</v>
      </c>
      <c r="D61" s="87">
        <v>508695.39</v>
      </c>
      <c r="E61" s="64">
        <v>511834.37999999989</v>
      </c>
      <c r="F61" s="64">
        <v>511834.37999999989</v>
      </c>
      <c r="G61" s="64">
        <v>543550</v>
      </c>
      <c r="H61" s="64">
        <v>543300.68999999994</v>
      </c>
      <c r="I61" s="64">
        <v>725425.87</v>
      </c>
      <c r="J61" s="64">
        <v>625373.41</v>
      </c>
      <c r="K61" s="64">
        <v>-100052.45999999996</v>
      </c>
      <c r="L61" s="65">
        <v>-0.13792237654827499</v>
      </c>
      <c r="M61" s="64">
        <v>2289505.64</v>
      </c>
      <c r="N61" s="64">
        <v>2189203.87</v>
      </c>
      <c r="O61" s="64">
        <v>-100301.77000000002</v>
      </c>
      <c r="P61" s="65">
        <v>-4.3809357027834173E-2</v>
      </c>
      <c r="Q61" s="64">
        <v>2437566.94</v>
      </c>
      <c r="R61" s="64">
        <f t="shared" si="0"/>
        <v>-2537619.4</v>
      </c>
      <c r="S61" s="65">
        <f t="shared" si="1"/>
        <v>-1.0410460358475324</v>
      </c>
    </row>
    <row r="62" spans="1:19">
      <c r="A62" s="59">
        <v>2240</v>
      </c>
      <c r="B62" s="60" t="s">
        <v>71</v>
      </c>
      <c r="C62" s="83">
        <v>64780.06</v>
      </c>
      <c r="D62" s="83">
        <v>64780.06</v>
      </c>
      <c r="E62" s="83">
        <v>80250.06</v>
      </c>
      <c r="F62" s="83">
        <v>80250.06</v>
      </c>
      <c r="G62" s="83">
        <v>71014.67</v>
      </c>
      <c r="H62" s="83">
        <v>71594.12</v>
      </c>
      <c r="I62" s="83">
        <v>75824.649999999994</v>
      </c>
      <c r="J62" s="83">
        <v>86970.67</v>
      </c>
      <c r="K62" s="83">
        <v>11146.020000000004</v>
      </c>
      <c r="L62" s="84">
        <v>0.14699731551678785</v>
      </c>
      <c r="M62" s="83">
        <v>291869.43999999994</v>
      </c>
      <c r="N62" s="83">
        <v>303594.90999999997</v>
      </c>
      <c r="O62" s="83">
        <v>11725.47000000003</v>
      </c>
      <c r="P62" s="84">
        <v>4.0173681766751734E-2</v>
      </c>
      <c r="Q62" s="83">
        <v>222730.74999999997</v>
      </c>
      <c r="R62" s="83">
        <f t="shared" si="0"/>
        <v>-211584.72999999998</v>
      </c>
      <c r="S62" s="84">
        <f t="shared" si="1"/>
        <v>-0.949957426174877</v>
      </c>
    </row>
    <row r="63" spans="1:19" ht="12.75" customHeight="1">
      <c r="A63" s="63">
        <v>2242</v>
      </c>
      <c r="B63" s="32" t="s">
        <v>72</v>
      </c>
      <c r="C63" s="64">
        <v>4763.7999999999993</v>
      </c>
      <c r="D63" s="64">
        <v>4763.7999999999993</v>
      </c>
      <c r="E63" s="64">
        <v>6967.0200000000023</v>
      </c>
      <c r="F63" s="64">
        <v>6967.0200000000023</v>
      </c>
      <c r="G63" s="64">
        <v>6010.17</v>
      </c>
      <c r="H63" s="64">
        <v>6188.23</v>
      </c>
      <c r="I63" s="64">
        <v>7624.48</v>
      </c>
      <c r="J63" s="64">
        <v>9837.9199999999983</v>
      </c>
      <c r="K63" s="64">
        <v>2213.4399999999987</v>
      </c>
      <c r="L63" s="65">
        <v>0.29030701110108481</v>
      </c>
      <c r="M63" s="64">
        <v>25365.47</v>
      </c>
      <c r="N63" s="64">
        <v>27756.97</v>
      </c>
      <c r="O63" s="64">
        <v>2391.5</v>
      </c>
      <c r="P63" s="65">
        <v>9.4281714472469913E-2</v>
      </c>
      <c r="Q63" s="64">
        <v>32131.170000000002</v>
      </c>
      <c r="R63" s="64">
        <f t="shared" si="0"/>
        <v>-29917.730000000003</v>
      </c>
      <c r="S63" s="65">
        <f t="shared" si="1"/>
        <v>-0.93111237468165653</v>
      </c>
    </row>
    <row r="64" spans="1:19" ht="12.75" customHeight="1">
      <c r="A64" s="63">
        <v>2243</v>
      </c>
      <c r="B64" s="32" t="s">
        <v>73</v>
      </c>
      <c r="C64" s="64">
        <v>5068.7</v>
      </c>
      <c r="D64" s="64">
        <v>5068.7</v>
      </c>
      <c r="E64" s="64">
        <v>18386.330000000002</v>
      </c>
      <c r="F64" s="64">
        <v>18386.330000000002</v>
      </c>
      <c r="G64" s="64">
        <v>8405</v>
      </c>
      <c r="H64" s="64">
        <v>8303.5499999999993</v>
      </c>
      <c r="I64" s="64">
        <v>9455</v>
      </c>
      <c r="J64" s="64">
        <v>17122.61</v>
      </c>
      <c r="K64" s="64">
        <v>7667.6100000000006</v>
      </c>
      <c r="L64" s="65">
        <v>0.810958223162348</v>
      </c>
      <c r="M64" s="64">
        <v>41315.03</v>
      </c>
      <c r="N64" s="64">
        <v>48881.19</v>
      </c>
      <c r="O64" s="64">
        <v>7566.1600000000035</v>
      </c>
      <c r="P64" s="65">
        <v>0.18313335364878114</v>
      </c>
      <c r="Q64" s="64">
        <v>39800</v>
      </c>
      <c r="R64" s="64">
        <f t="shared" si="0"/>
        <v>-32132.39</v>
      </c>
      <c r="S64" s="65">
        <f t="shared" si="1"/>
        <v>-0.80734648241206031</v>
      </c>
    </row>
    <row r="65" spans="1:20" s="15" customFormat="1" ht="12.75" customHeight="1">
      <c r="A65" s="63">
        <v>2244</v>
      </c>
      <c r="B65" s="32" t="s">
        <v>74</v>
      </c>
      <c r="C65" s="64">
        <v>54047.56</v>
      </c>
      <c r="D65" s="64">
        <v>54047.56</v>
      </c>
      <c r="E65" s="64">
        <v>54896.71</v>
      </c>
      <c r="F65" s="64">
        <v>54896.71</v>
      </c>
      <c r="G65" s="64">
        <v>56548</v>
      </c>
      <c r="H65" s="64">
        <v>57048.34</v>
      </c>
      <c r="I65" s="64">
        <v>57459.67</v>
      </c>
      <c r="J65" s="64">
        <v>57519.67</v>
      </c>
      <c r="K65" s="64">
        <v>60</v>
      </c>
      <c r="L65" s="65">
        <v>1.0442106611472379E-3</v>
      </c>
      <c r="M65" s="64">
        <v>222951.94</v>
      </c>
      <c r="N65" s="64">
        <v>223512.27999999997</v>
      </c>
      <c r="O65" s="64">
        <v>560.3399999999674</v>
      </c>
      <c r="P65" s="65">
        <v>2.5132770766649326E-3</v>
      </c>
      <c r="Q65" s="64">
        <v>147808.56</v>
      </c>
      <c r="R65" s="64">
        <f t="shared" si="0"/>
        <v>-147748.56</v>
      </c>
      <c r="S65" s="65">
        <f t="shared" si="1"/>
        <v>-0.99959406951803065</v>
      </c>
    </row>
    <row r="66" spans="1:20" ht="12.75" customHeight="1">
      <c r="A66" s="63">
        <v>2247</v>
      </c>
      <c r="B66" s="32" t="s">
        <v>75</v>
      </c>
      <c r="C66" s="64">
        <v>900</v>
      </c>
      <c r="D66" s="64">
        <v>900</v>
      </c>
      <c r="E66" s="64">
        <v>0</v>
      </c>
      <c r="F66" s="64">
        <v>0</v>
      </c>
      <c r="G66" s="64">
        <v>51.5</v>
      </c>
      <c r="H66" s="64">
        <v>54</v>
      </c>
      <c r="I66" s="64">
        <v>1285.5</v>
      </c>
      <c r="J66" s="64">
        <v>2490.4699999999998</v>
      </c>
      <c r="K66" s="64">
        <v>1204.9699999999998</v>
      </c>
      <c r="L66" s="65">
        <v>0.9373551147413457</v>
      </c>
      <c r="M66" s="64">
        <v>2237</v>
      </c>
      <c r="N66" s="64">
        <v>3444.47</v>
      </c>
      <c r="O66" s="64">
        <v>1207.4699999999998</v>
      </c>
      <c r="P66" s="65">
        <v>0.53977201609298153</v>
      </c>
      <c r="Q66" s="64">
        <v>2991.02</v>
      </c>
      <c r="R66" s="64">
        <f t="shared" si="0"/>
        <v>-1786.0500000000002</v>
      </c>
      <c r="S66" s="65">
        <f t="shared" si="1"/>
        <v>-0.59713743137792463</v>
      </c>
    </row>
    <row r="67" spans="1:20" ht="12.75" customHeight="1">
      <c r="A67" s="59">
        <v>2250</v>
      </c>
      <c r="B67" s="60" t="s">
        <v>76</v>
      </c>
      <c r="C67" s="83">
        <v>171832.47</v>
      </c>
      <c r="D67" s="83">
        <v>171832.47</v>
      </c>
      <c r="E67" s="83">
        <v>113172.23</v>
      </c>
      <c r="F67" s="83">
        <v>113172.23</v>
      </c>
      <c r="G67" s="83">
        <v>383694</v>
      </c>
      <c r="H67" s="83">
        <v>383706.88</v>
      </c>
      <c r="I67" s="83">
        <v>161923.63</v>
      </c>
      <c r="J67" s="83">
        <v>266885.15999999997</v>
      </c>
      <c r="K67" s="83">
        <v>104961.52999999997</v>
      </c>
      <c r="L67" s="84">
        <v>0.64821626096203477</v>
      </c>
      <c r="M67" s="83">
        <v>830622.33</v>
      </c>
      <c r="N67" s="83">
        <v>935596.74</v>
      </c>
      <c r="O67" s="83">
        <v>104974.41000000003</v>
      </c>
      <c r="P67" s="84">
        <v>0.12638043333123505</v>
      </c>
      <c r="Q67" s="83">
        <v>831099.36</v>
      </c>
      <c r="R67" s="83">
        <f t="shared" si="0"/>
        <v>-726137.83000000007</v>
      </c>
      <c r="S67" s="84">
        <f t="shared" si="1"/>
        <v>-0.87370760338450992</v>
      </c>
    </row>
    <row r="68" spans="1:20" ht="12.75" customHeight="1">
      <c r="A68" s="59">
        <v>2260</v>
      </c>
      <c r="B68" s="60" t="s">
        <v>77</v>
      </c>
      <c r="C68" s="83">
        <v>201866.18</v>
      </c>
      <c r="D68" s="83">
        <v>201866.18</v>
      </c>
      <c r="E68" s="83">
        <v>116099.43</v>
      </c>
      <c r="F68" s="83">
        <v>116099.43</v>
      </c>
      <c r="G68" s="83">
        <v>59352.9</v>
      </c>
      <c r="H68" s="83">
        <v>59923.550000000017</v>
      </c>
      <c r="I68" s="83">
        <v>222132.57</v>
      </c>
      <c r="J68" s="83">
        <v>411374.05999999988</v>
      </c>
      <c r="K68" s="83">
        <v>189241.48999999987</v>
      </c>
      <c r="L68" s="84">
        <v>0.8519304035423525</v>
      </c>
      <c r="M68" s="83">
        <v>599451.08000000007</v>
      </c>
      <c r="N68" s="83">
        <v>789263.22</v>
      </c>
      <c r="O68" s="83">
        <v>189812.1399999999</v>
      </c>
      <c r="P68" s="84">
        <v>0.31664325302408303</v>
      </c>
      <c r="Q68" s="83">
        <v>721820.47</v>
      </c>
      <c r="R68" s="83">
        <f t="shared" si="0"/>
        <v>-532578.9800000001</v>
      </c>
      <c r="S68" s="84">
        <f t="shared" si="1"/>
        <v>-0.73782748222698658</v>
      </c>
    </row>
    <row r="69" spans="1:20" s="2" customFormat="1" ht="12.75" customHeight="1">
      <c r="A69" s="63">
        <v>2261</v>
      </c>
      <c r="B69" s="32" t="s">
        <v>78</v>
      </c>
      <c r="C69" s="64">
        <v>1934.75</v>
      </c>
      <c r="D69" s="64">
        <v>1934.75</v>
      </c>
      <c r="E69" s="64">
        <v>1455</v>
      </c>
      <c r="F69" s="64">
        <v>1455</v>
      </c>
      <c r="G69" s="64">
        <v>2450.19</v>
      </c>
      <c r="H69" s="64">
        <v>2670.34</v>
      </c>
      <c r="I69" s="64">
        <v>4515.78</v>
      </c>
      <c r="J69" s="64">
        <v>23442.94</v>
      </c>
      <c r="K69" s="64">
        <v>18927.16</v>
      </c>
      <c r="L69" s="65">
        <v>4.1913379305457754</v>
      </c>
      <c r="M69" s="64">
        <v>10355.720000000001</v>
      </c>
      <c r="N69" s="64">
        <v>29503.03</v>
      </c>
      <c r="O69" s="64">
        <v>19147.309999999998</v>
      </c>
      <c r="P69" s="65">
        <v>1.8489598019258917</v>
      </c>
      <c r="Q69" s="64">
        <v>8489.619999999999</v>
      </c>
      <c r="R69" s="64">
        <f t="shared" si="0"/>
        <v>10437.540000000001</v>
      </c>
      <c r="S69" s="65">
        <f t="shared" si="1"/>
        <v>1.2294472544118586</v>
      </c>
      <c r="T69" s="3"/>
    </row>
    <row r="70" spans="1:20" ht="12.75" customHeight="1">
      <c r="A70" s="63">
        <v>2262</v>
      </c>
      <c r="B70" s="32" t="s">
        <v>79</v>
      </c>
      <c r="C70" s="64">
        <v>47410.539999999994</v>
      </c>
      <c r="D70" s="64">
        <v>47410.539999999994</v>
      </c>
      <c r="E70" s="64">
        <v>47939.95</v>
      </c>
      <c r="F70" s="64">
        <v>47939.95</v>
      </c>
      <c r="G70" s="64">
        <v>48453.74</v>
      </c>
      <c r="H70" s="64">
        <v>48453.740000000013</v>
      </c>
      <c r="I70" s="64">
        <v>50020.01</v>
      </c>
      <c r="J70" s="64">
        <v>49283.28</v>
      </c>
      <c r="K70" s="64">
        <v>-736.7300000000032</v>
      </c>
      <c r="L70" s="65">
        <v>-1.4728705572030099E-2</v>
      </c>
      <c r="M70" s="64">
        <v>193824.24</v>
      </c>
      <c r="N70" s="64">
        <v>193087.51</v>
      </c>
      <c r="O70" s="64">
        <v>-736.72999999998137</v>
      </c>
      <c r="P70" s="65">
        <v>-3.801020966211377E-3</v>
      </c>
      <c r="Q70" s="64">
        <v>205136.74000000002</v>
      </c>
      <c r="R70" s="64">
        <f t="shared" si="0"/>
        <v>-205873.47000000003</v>
      </c>
      <c r="S70" s="65">
        <f t="shared" si="1"/>
        <v>-1.0035914093204368</v>
      </c>
    </row>
    <row r="71" spans="1:20" s="15" customFormat="1" ht="12.75" customHeight="1">
      <c r="A71" s="63">
        <v>2263</v>
      </c>
      <c r="B71" s="32" t="s">
        <v>80</v>
      </c>
      <c r="C71" s="64">
        <v>44.4</v>
      </c>
      <c r="D71" s="64">
        <v>44.4</v>
      </c>
      <c r="E71" s="64">
        <v>10950.02</v>
      </c>
      <c r="F71" s="64">
        <v>10950.02</v>
      </c>
      <c r="G71" s="64">
        <v>0</v>
      </c>
      <c r="H71" s="64">
        <v>0</v>
      </c>
      <c r="I71" s="64">
        <v>0</v>
      </c>
      <c r="J71" s="64">
        <v>10950.02</v>
      </c>
      <c r="K71" s="64">
        <v>10950.02</v>
      </c>
      <c r="L71" s="65">
        <v>0</v>
      </c>
      <c r="M71" s="64">
        <v>10994.42</v>
      </c>
      <c r="N71" s="64">
        <v>21944.440000000002</v>
      </c>
      <c r="O71" s="64">
        <v>10950.020000000002</v>
      </c>
      <c r="P71" s="65">
        <v>0.99596158778725963</v>
      </c>
      <c r="Q71" s="64">
        <v>12000</v>
      </c>
      <c r="R71" s="64">
        <f t="shared" si="0"/>
        <v>-1049.9799999999996</v>
      </c>
      <c r="S71" s="65">
        <f t="shared" si="1"/>
        <v>-8.7498333333333345E-2</v>
      </c>
      <c r="T71" s="3"/>
    </row>
    <row r="72" spans="1:20" s="15" customFormat="1" ht="12.75" customHeight="1">
      <c r="A72" s="63">
        <v>2264</v>
      </c>
      <c r="B72" s="32" t="s">
        <v>81</v>
      </c>
      <c r="C72" s="64">
        <v>152476.49</v>
      </c>
      <c r="D72" s="64">
        <v>152476.49</v>
      </c>
      <c r="E72" s="64">
        <v>55754.46</v>
      </c>
      <c r="F72" s="64">
        <v>55754.46</v>
      </c>
      <c r="G72" s="64">
        <v>8448.9699999999993</v>
      </c>
      <c r="H72" s="64">
        <v>8799.4700000000012</v>
      </c>
      <c r="I72" s="64">
        <v>167596.78</v>
      </c>
      <c r="J72" s="64">
        <v>327697.81999999989</v>
      </c>
      <c r="K72" s="64">
        <v>160101.03999999989</v>
      </c>
      <c r="L72" s="65">
        <v>0.95527515504772764</v>
      </c>
      <c r="M72" s="64">
        <v>384276.69999999995</v>
      </c>
      <c r="N72" s="64">
        <v>544728.23999999987</v>
      </c>
      <c r="O72" s="64">
        <v>160451.53999999992</v>
      </c>
      <c r="P72" s="65">
        <v>0.41754168285508841</v>
      </c>
      <c r="Q72" s="64">
        <v>496194.10999999993</v>
      </c>
      <c r="R72" s="64">
        <f t="shared" si="0"/>
        <v>-336093.07000000007</v>
      </c>
      <c r="S72" s="65">
        <f t="shared" si="1"/>
        <v>-0.67734191766202168</v>
      </c>
      <c r="T72" s="3"/>
    </row>
    <row r="73" spans="1:20" s="15" customFormat="1">
      <c r="A73" s="59">
        <v>2270</v>
      </c>
      <c r="B73" s="60" t="s">
        <v>82</v>
      </c>
      <c r="C73" s="83">
        <v>13551.75</v>
      </c>
      <c r="D73" s="83">
        <v>13551.75</v>
      </c>
      <c r="E73" s="83">
        <v>17081.66</v>
      </c>
      <c r="F73" s="83">
        <v>17081.66</v>
      </c>
      <c r="G73" s="83">
        <v>12126.009999999998</v>
      </c>
      <c r="H73" s="83">
        <v>12126.01</v>
      </c>
      <c r="I73" s="83">
        <v>25459.45</v>
      </c>
      <c r="J73" s="83">
        <v>36796.710000000006</v>
      </c>
      <c r="K73" s="83">
        <v>11337.260000000006</v>
      </c>
      <c r="L73" s="84">
        <v>0.44530655611177794</v>
      </c>
      <c r="M73" s="83">
        <v>68218.87</v>
      </c>
      <c r="N73" s="83">
        <v>79556.13</v>
      </c>
      <c r="O73" s="83">
        <v>11337.260000000009</v>
      </c>
      <c r="P73" s="84">
        <v>0.16618950152648404</v>
      </c>
      <c r="Q73" s="83">
        <v>39872.26</v>
      </c>
      <c r="R73" s="83">
        <f t="shared" si="0"/>
        <v>-28534.999999999996</v>
      </c>
      <c r="S73" s="84">
        <f t="shared" si="1"/>
        <v>-0.7156604616843889</v>
      </c>
    </row>
    <row r="74" spans="1:20" s="15" customFormat="1" ht="12.75" customHeight="1">
      <c r="A74" s="63">
        <v>2276</v>
      </c>
      <c r="B74" s="32" t="s">
        <v>83</v>
      </c>
      <c r="C74" s="64">
        <v>13551.75</v>
      </c>
      <c r="D74" s="64">
        <v>13551.75</v>
      </c>
      <c r="E74" s="64">
        <v>17081.66</v>
      </c>
      <c r="F74" s="64">
        <v>17081.66</v>
      </c>
      <c r="G74" s="64">
        <v>12126.009999999998</v>
      </c>
      <c r="H74" s="64">
        <v>12126.01</v>
      </c>
      <c r="I74" s="64">
        <v>25459.45</v>
      </c>
      <c r="J74" s="64">
        <v>36796.710000000006</v>
      </c>
      <c r="K74" s="64">
        <v>11337.260000000006</v>
      </c>
      <c r="L74" s="65">
        <v>0.44530655611177794</v>
      </c>
      <c r="M74" s="64">
        <v>68218.87</v>
      </c>
      <c r="N74" s="64">
        <v>79556.13</v>
      </c>
      <c r="O74" s="64">
        <v>11337.260000000009</v>
      </c>
      <c r="P74" s="65">
        <v>0.16618950152648404</v>
      </c>
      <c r="Q74" s="64">
        <v>39872.26</v>
      </c>
      <c r="R74" s="64">
        <f t="shared" si="0"/>
        <v>-28534.999999999996</v>
      </c>
      <c r="S74" s="65">
        <f t="shared" si="1"/>
        <v>-0.7156604616843889</v>
      </c>
      <c r="T74" s="3"/>
    </row>
    <row r="75" spans="1:20" s="15" customFormat="1" ht="12.75" customHeight="1">
      <c r="A75" s="71">
        <v>2300</v>
      </c>
      <c r="B75" s="60" t="s">
        <v>84</v>
      </c>
      <c r="C75" s="85">
        <v>111598.36000000002</v>
      </c>
      <c r="D75" s="85">
        <v>111598.36000000002</v>
      </c>
      <c r="E75" s="85">
        <v>115744.60999999999</v>
      </c>
      <c r="F75" s="85">
        <v>115744.60999999999</v>
      </c>
      <c r="G75" s="85">
        <v>162961.98000000004</v>
      </c>
      <c r="H75" s="85">
        <v>162608.09999999998</v>
      </c>
      <c r="I75" s="85">
        <v>251805.36</v>
      </c>
      <c r="J75" s="85">
        <v>352836.21</v>
      </c>
      <c r="K75" s="85">
        <v>101030.85000000003</v>
      </c>
      <c r="L75" s="86">
        <v>0.40122597072596089</v>
      </c>
      <c r="M75" s="85">
        <v>642110.31000000006</v>
      </c>
      <c r="N75" s="85">
        <v>742787.28</v>
      </c>
      <c r="O75" s="85">
        <v>100676.96999999997</v>
      </c>
      <c r="P75" s="86">
        <v>0.15679077010926679</v>
      </c>
      <c r="Q75" s="85">
        <v>860021.74</v>
      </c>
      <c r="R75" s="85">
        <f t="shared" si="0"/>
        <v>-758990.8899999999</v>
      </c>
      <c r="S75" s="86">
        <f t="shared" si="1"/>
        <v>-0.88252523709458786</v>
      </c>
    </row>
    <row r="76" spans="1:20" s="15" customFormat="1" ht="12.75" customHeight="1">
      <c r="A76" s="59">
        <v>2310</v>
      </c>
      <c r="B76" s="60" t="s">
        <v>85</v>
      </c>
      <c r="C76" s="83">
        <v>18229.760000000002</v>
      </c>
      <c r="D76" s="83">
        <v>18229.760000000002</v>
      </c>
      <c r="E76" s="83">
        <v>29909.89</v>
      </c>
      <c r="F76" s="83">
        <v>29909.89</v>
      </c>
      <c r="G76" s="83">
        <v>33221.660000000003</v>
      </c>
      <c r="H76" s="83">
        <v>33640.83</v>
      </c>
      <c r="I76" s="83">
        <v>43412.779999999992</v>
      </c>
      <c r="J76" s="83">
        <v>68011.779999999984</v>
      </c>
      <c r="K76" s="83">
        <v>24598.999999999993</v>
      </c>
      <c r="L76" s="84">
        <v>0.56663037934912253</v>
      </c>
      <c r="M76" s="83">
        <v>124774.09</v>
      </c>
      <c r="N76" s="83">
        <v>149792.26</v>
      </c>
      <c r="O76" s="83">
        <v>25018.170000000013</v>
      </c>
      <c r="P76" s="84">
        <v>0.20050773361681107</v>
      </c>
      <c r="Q76" s="83">
        <v>183643.63</v>
      </c>
      <c r="R76" s="83">
        <f t="shared" ref="R76:R106" si="2">K76-Q76</f>
        <v>-159044.63</v>
      </c>
      <c r="S76" s="84">
        <f t="shared" ref="S76:S106" si="3">IFERROR(K76/Q76-1,0)</f>
        <v>-0.86605034979977258</v>
      </c>
    </row>
    <row r="77" spans="1:20" ht="12.75" customHeight="1">
      <c r="A77" s="63">
        <v>2311</v>
      </c>
      <c r="B77" s="32" t="s">
        <v>86</v>
      </c>
      <c r="C77" s="64">
        <v>3238.7400000000011</v>
      </c>
      <c r="D77" s="64">
        <v>3238.7400000000011</v>
      </c>
      <c r="E77" s="64">
        <v>3089.13</v>
      </c>
      <c r="F77" s="64">
        <v>3089.13</v>
      </c>
      <c r="G77" s="64">
        <v>4673.1900000000005</v>
      </c>
      <c r="H77" s="64">
        <v>4399.43</v>
      </c>
      <c r="I77" s="64">
        <v>9243.369999999999</v>
      </c>
      <c r="J77" s="64">
        <v>20174.98</v>
      </c>
      <c r="K77" s="64">
        <v>10931.61</v>
      </c>
      <c r="L77" s="65">
        <v>1.1826433432828072</v>
      </c>
      <c r="M77" s="64">
        <v>20244.43</v>
      </c>
      <c r="N77" s="64">
        <v>30902.28</v>
      </c>
      <c r="O77" s="64">
        <v>10657.849999999999</v>
      </c>
      <c r="P77" s="65">
        <v>0.52645838880126528</v>
      </c>
      <c r="Q77" s="64">
        <v>32837.369999999995</v>
      </c>
      <c r="R77" s="64">
        <f t="shared" si="2"/>
        <v>-21905.759999999995</v>
      </c>
      <c r="S77" s="65">
        <f t="shared" si="3"/>
        <v>-0.66709849174888236</v>
      </c>
    </row>
    <row r="78" spans="1:20" ht="12.75" customHeight="1">
      <c r="A78" s="63">
        <v>2312</v>
      </c>
      <c r="B78" s="32" t="s">
        <v>87</v>
      </c>
      <c r="C78" s="64">
        <v>11420.3</v>
      </c>
      <c r="D78" s="64">
        <v>11420.3</v>
      </c>
      <c r="E78" s="64">
        <v>25263.05</v>
      </c>
      <c r="F78" s="64">
        <v>25263.05</v>
      </c>
      <c r="G78" s="64">
        <v>22755.47</v>
      </c>
      <c r="H78" s="64">
        <v>23007.02</v>
      </c>
      <c r="I78" s="64">
        <v>26968.03</v>
      </c>
      <c r="J78" s="64">
        <v>46035.519999999982</v>
      </c>
      <c r="K78" s="64">
        <v>19067.489999999983</v>
      </c>
      <c r="L78" s="65">
        <v>0.70704052168437892</v>
      </c>
      <c r="M78" s="64">
        <v>86406.85</v>
      </c>
      <c r="N78" s="64">
        <v>105725.88999999998</v>
      </c>
      <c r="O78" s="64">
        <v>19319.039999999979</v>
      </c>
      <c r="P78" s="65">
        <v>0.22358227385907448</v>
      </c>
      <c r="Q78" s="64">
        <v>126324.84</v>
      </c>
      <c r="R78" s="64">
        <f t="shared" si="2"/>
        <v>-107257.35</v>
      </c>
      <c r="S78" s="65">
        <f t="shared" si="3"/>
        <v>-0.84905985236157844</v>
      </c>
    </row>
    <row r="79" spans="1:20" ht="12.75" customHeight="1">
      <c r="A79" s="63">
        <v>2314</v>
      </c>
      <c r="B79" s="32" t="s">
        <v>88</v>
      </c>
      <c r="C79" s="64">
        <v>3570.72</v>
      </c>
      <c r="D79" s="64">
        <v>3570.72</v>
      </c>
      <c r="E79" s="64">
        <v>1557.71</v>
      </c>
      <c r="F79" s="64">
        <v>1557.71</v>
      </c>
      <c r="G79" s="64">
        <v>5793</v>
      </c>
      <c r="H79" s="64">
        <v>6234.38</v>
      </c>
      <c r="I79" s="64">
        <v>7201.3799999999992</v>
      </c>
      <c r="J79" s="64">
        <v>1801.28</v>
      </c>
      <c r="K79" s="64">
        <v>-5400.0999999999995</v>
      </c>
      <c r="L79" s="65">
        <v>-0.74987016377416549</v>
      </c>
      <c r="M79" s="64">
        <v>18122.809999999998</v>
      </c>
      <c r="N79" s="64">
        <v>13164.090000000002</v>
      </c>
      <c r="O79" s="64">
        <v>-4958.7199999999957</v>
      </c>
      <c r="P79" s="65">
        <v>-0.27361761227977321</v>
      </c>
      <c r="Q79" s="64">
        <v>24481.42</v>
      </c>
      <c r="R79" s="64">
        <f t="shared" si="2"/>
        <v>-29881.519999999997</v>
      </c>
      <c r="S79" s="65">
        <f t="shared" si="3"/>
        <v>-1.2205795252072797</v>
      </c>
    </row>
    <row r="80" spans="1:20" ht="12.75" customHeight="1">
      <c r="A80" s="59">
        <v>2320</v>
      </c>
      <c r="B80" s="60" t="s">
        <v>89</v>
      </c>
      <c r="C80" s="83">
        <v>26721.80000000001</v>
      </c>
      <c r="D80" s="83">
        <v>26721.80000000001</v>
      </c>
      <c r="E80" s="83">
        <v>25122.059999999979</v>
      </c>
      <c r="F80" s="83">
        <v>25122.059999999979</v>
      </c>
      <c r="G80" s="83">
        <v>19857.120000000003</v>
      </c>
      <c r="H80" s="83">
        <v>19857.12</v>
      </c>
      <c r="I80" s="83">
        <v>20440.739999999998</v>
      </c>
      <c r="J80" s="83">
        <v>22086.799999999999</v>
      </c>
      <c r="K80" s="83">
        <v>1646.0600000000013</v>
      </c>
      <c r="L80" s="84">
        <v>8.0528395743011405E-2</v>
      </c>
      <c r="M80" s="83">
        <v>92141.719999999972</v>
      </c>
      <c r="N80" s="83">
        <v>93787.779999999984</v>
      </c>
      <c r="O80" s="83">
        <v>1646.0600000000122</v>
      </c>
      <c r="P80" s="84">
        <v>1.7864437520810572E-2</v>
      </c>
      <c r="Q80" s="83">
        <v>111468.61</v>
      </c>
      <c r="R80" s="83">
        <f t="shared" si="2"/>
        <v>-109822.55</v>
      </c>
      <c r="S80" s="84">
        <f t="shared" si="3"/>
        <v>-0.98523297276246646</v>
      </c>
    </row>
    <row r="81" spans="1:24" s="15" customFormat="1" ht="12.75" customHeight="1">
      <c r="A81" s="63">
        <v>2322</v>
      </c>
      <c r="B81" s="32" t="s">
        <v>90</v>
      </c>
      <c r="C81" s="64">
        <v>26721.80000000001</v>
      </c>
      <c r="D81" s="64">
        <v>26721.80000000001</v>
      </c>
      <c r="E81" s="64">
        <v>25122.059999999979</v>
      </c>
      <c r="F81" s="64">
        <v>25122.059999999979</v>
      </c>
      <c r="G81" s="64">
        <v>19857.120000000003</v>
      </c>
      <c r="H81" s="64">
        <v>19857.12</v>
      </c>
      <c r="I81" s="64">
        <v>20440.739999999998</v>
      </c>
      <c r="J81" s="64">
        <v>22086.799999999999</v>
      </c>
      <c r="K81" s="64">
        <v>1646.0600000000013</v>
      </c>
      <c r="L81" s="65">
        <v>8.0528395743011405E-2</v>
      </c>
      <c r="M81" s="64">
        <v>92141.719999999972</v>
      </c>
      <c r="N81" s="64">
        <v>93787.779999999984</v>
      </c>
      <c r="O81" s="64">
        <v>1646.0600000000122</v>
      </c>
      <c r="P81" s="65">
        <v>1.7864437520810572E-2</v>
      </c>
      <c r="Q81" s="64">
        <v>111468.61</v>
      </c>
      <c r="R81" s="64">
        <f t="shared" si="2"/>
        <v>-109822.55</v>
      </c>
      <c r="S81" s="65">
        <f t="shared" si="3"/>
        <v>-0.98523297276246646</v>
      </c>
    </row>
    <row r="82" spans="1:24" s="15" customFormat="1" ht="12.75" customHeight="1">
      <c r="A82" s="59">
        <v>2340</v>
      </c>
      <c r="B82" s="60" t="s">
        <v>91</v>
      </c>
      <c r="C82" s="83">
        <v>0</v>
      </c>
      <c r="D82" s="83">
        <v>0</v>
      </c>
      <c r="E82" s="83">
        <v>19.11</v>
      </c>
      <c r="F82" s="83">
        <v>19.11</v>
      </c>
      <c r="G82" s="83">
        <v>-19.11</v>
      </c>
      <c r="H82" s="83">
        <v>0</v>
      </c>
      <c r="I82" s="83"/>
      <c r="J82" s="83">
        <v>-19.11</v>
      </c>
      <c r="K82" s="83">
        <v>0</v>
      </c>
      <c r="L82" s="84">
        <v>0</v>
      </c>
      <c r="M82" s="83">
        <v>0</v>
      </c>
      <c r="N82" s="83"/>
      <c r="O82" s="83"/>
      <c r="P82" s="84">
        <v>0</v>
      </c>
      <c r="Q82" s="83">
        <v>0</v>
      </c>
      <c r="R82" s="83">
        <f t="shared" si="2"/>
        <v>0</v>
      </c>
      <c r="S82" s="84">
        <f t="shared" si="3"/>
        <v>0</v>
      </c>
    </row>
    <row r="83" spans="1:24" s="15" customFormat="1">
      <c r="A83" s="59">
        <v>2350</v>
      </c>
      <c r="B83" s="60" t="s">
        <v>92</v>
      </c>
      <c r="C83" s="83">
        <v>18565.400000000001</v>
      </c>
      <c r="D83" s="83">
        <v>18565.400000000001</v>
      </c>
      <c r="E83" s="83">
        <v>16849.86</v>
      </c>
      <c r="F83" s="83">
        <v>16849.86</v>
      </c>
      <c r="G83" s="83">
        <v>22593.57</v>
      </c>
      <c r="H83" s="83">
        <v>22058.10999999999</v>
      </c>
      <c r="I83" s="83">
        <v>19385</v>
      </c>
      <c r="J83" s="83">
        <v>37169.680000000008</v>
      </c>
      <c r="K83" s="83">
        <v>17784.680000000008</v>
      </c>
      <c r="L83" s="84">
        <v>0.91744544751096258</v>
      </c>
      <c r="M83" s="83">
        <v>77393.83</v>
      </c>
      <c r="N83" s="83">
        <v>94643.05</v>
      </c>
      <c r="O83" s="83">
        <v>17249.22</v>
      </c>
      <c r="P83" s="84">
        <v>0.22287590625764353</v>
      </c>
      <c r="Q83" s="83">
        <v>77925</v>
      </c>
      <c r="R83" s="83">
        <f t="shared" si="2"/>
        <v>-60140.319999999992</v>
      </c>
      <c r="S83" s="84">
        <f t="shared" si="3"/>
        <v>-0.77177183188963738</v>
      </c>
      <c r="T83" s="3"/>
    </row>
    <row r="84" spans="1:24">
      <c r="A84" s="59">
        <v>2390</v>
      </c>
      <c r="B84" s="60" t="s">
        <v>93</v>
      </c>
      <c r="C84" s="83">
        <v>48081.400000000009</v>
      </c>
      <c r="D84" s="83">
        <v>48081.400000000009</v>
      </c>
      <c r="E84" s="83">
        <v>43843.69</v>
      </c>
      <c r="F84" s="83">
        <v>43843.69</v>
      </c>
      <c r="G84" s="83">
        <v>87308.74</v>
      </c>
      <c r="H84" s="83">
        <v>87052.040000000008</v>
      </c>
      <c r="I84" s="83">
        <v>168566.84</v>
      </c>
      <c r="J84" s="83">
        <v>225567.95</v>
      </c>
      <c r="K84" s="83">
        <v>57001.110000000015</v>
      </c>
      <c r="L84" s="84">
        <v>0.33815138256136268</v>
      </c>
      <c r="M84" s="83">
        <v>347800.67000000004</v>
      </c>
      <c r="N84" s="83">
        <v>404545.08</v>
      </c>
      <c r="O84" s="83">
        <v>56744.409999999974</v>
      </c>
      <c r="P84" s="84">
        <v>0.1631521008858321</v>
      </c>
      <c r="Q84" s="83">
        <v>486984.50000000006</v>
      </c>
      <c r="R84" s="83">
        <f t="shared" si="2"/>
        <v>-429983.39</v>
      </c>
      <c r="S84" s="84">
        <f t="shared" si="3"/>
        <v>-0.88295087420646856</v>
      </c>
    </row>
    <row r="85" spans="1:24" s="15" customFormat="1" ht="12.75" customHeight="1">
      <c r="A85" s="71">
        <v>2400</v>
      </c>
      <c r="B85" s="88" t="s">
        <v>94</v>
      </c>
      <c r="C85" s="89">
        <v>0</v>
      </c>
      <c r="D85" s="89">
        <v>0</v>
      </c>
      <c r="E85" s="89">
        <v>148.19999999999999</v>
      </c>
      <c r="F85" s="89">
        <v>148.19999999999999</v>
      </c>
      <c r="G85" s="89">
        <v>0</v>
      </c>
      <c r="H85" s="89">
        <v>0</v>
      </c>
      <c r="I85" s="89">
        <v>140</v>
      </c>
      <c r="J85" s="89">
        <v>269</v>
      </c>
      <c r="K85" s="89">
        <v>129</v>
      </c>
      <c r="L85" s="86">
        <v>0.92142857142857149</v>
      </c>
      <c r="M85" s="89">
        <v>288.2</v>
      </c>
      <c r="N85" s="89">
        <v>417.2</v>
      </c>
      <c r="O85" s="89">
        <v>129</v>
      </c>
      <c r="P85" s="86">
        <v>0.44760582928521853</v>
      </c>
      <c r="Q85" s="89">
        <v>290</v>
      </c>
      <c r="R85" s="89">
        <f t="shared" si="2"/>
        <v>-161</v>
      </c>
      <c r="S85" s="86">
        <f t="shared" si="3"/>
        <v>-0.55517241379310345</v>
      </c>
    </row>
    <row r="86" spans="1:24" s="15" customFormat="1" ht="12.75" customHeight="1">
      <c r="A86" s="71">
        <v>2500</v>
      </c>
      <c r="B86" s="88" t="s">
        <v>95</v>
      </c>
      <c r="C86" s="85">
        <v>281156.56</v>
      </c>
      <c r="D86" s="85">
        <v>281156.56</v>
      </c>
      <c r="E86" s="85">
        <v>242740.69</v>
      </c>
      <c r="F86" s="85">
        <v>242740.69</v>
      </c>
      <c r="G86" s="85">
        <v>142837.03</v>
      </c>
      <c r="H86" s="85">
        <v>142842.03</v>
      </c>
      <c r="I86" s="85">
        <v>291259</v>
      </c>
      <c r="J86" s="85">
        <v>558288.28</v>
      </c>
      <c r="K86" s="85">
        <v>267029.28000000003</v>
      </c>
      <c r="L86" s="86">
        <v>0.91681039899196248</v>
      </c>
      <c r="M86" s="85">
        <v>957993.28</v>
      </c>
      <c r="N86" s="85">
        <v>1225027.56</v>
      </c>
      <c r="O86" s="85">
        <v>267034.28000000003</v>
      </c>
      <c r="P86" s="86">
        <v>0.27874337490133549</v>
      </c>
      <c r="Q86" s="85">
        <v>922736</v>
      </c>
      <c r="R86" s="85">
        <f t="shared" si="2"/>
        <v>-655706.72</v>
      </c>
      <c r="S86" s="86">
        <f t="shared" si="3"/>
        <v>-0.71061139914341687</v>
      </c>
    </row>
    <row r="87" spans="1:24" s="15" customFormat="1">
      <c r="A87" s="59">
        <v>2510</v>
      </c>
      <c r="B87" s="90" t="s">
        <v>96</v>
      </c>
      <c r="C87" s="83">
        <v>281156.56</v>
      </c>
      <c r="D87" s="83">
        <v>281156.56</v>
      </c>
      <c r="E87" s="83">
        <v>242740.69</v>
      </c>
      <c r="F87" s="83">
        <v>242740.69</v>
      </c>
      <c r="G87" s="83">
        <v>142837.03</v>
      </c>
      <c r="H87" s="83">
        <v>142842.03</v>
      </c>
      <c r="I87" s="83">
        <v>291259</v>
      </c>
      <c r="J87" s="83">
        <v>558288.28</v>
      </c>
      <c r="K87" s="83">
        <v>267029.28000000003</v>
      </c>
      <c r="L87" s="84">
        <v>0.91681039899196248</v>
      </c>
      <c r="M87" s="83">
        <v>957993.28</v>
      </c>
      <c r="N87" s="83">
        <v>1225027.56</v>
      </c>
      <c r="O87" s="83">
        <v>267034.28000000003</v>
      </c>
      <c r="P87" s="84">
        <v>0.27874337490133549</v>
      </c>
      <c r="Q87" s="83">
        <v>922736</v>
      </c>
      <c r="R87" s="83">
        <f t="shared" si="2"/>
        <v>-655706.72</v>
      </c>
      <c r="S87" s="84">
        <f t="shared" si="3"/>
        <v>-0.71061139914341687</v>
      </c>
    </row>
    <row r="88" spans="1:24" s="15" customFormat="1" ht="12.75" customHeight="1">
      <c r="A88" s="63">
        <v>2512</v>
      </c>
      <c r="B88" s="32" t="s">
        <v>97</v>
      </c>
      <c r="C88" s="64">
        <v>266531.28999999998</v>
      </c>
      <c r="D88" s="64">
        <v>266531.28999999998</v>
      </c>
      <c r="E88" s="64">
        <v>230361.54</v>
      </c>
      <c r="F88" s="64">
        <v>230361.54</v>
      </c>
      <c r="G88" s="64">
        <v>130733.79</v>
      </c>
      <c r="H88" s="64">
        <v>130733.79</v>
      </c>
      <c r="I88" s="64">
        <v>270000</v>
      </c>
      <c r="J88" s="64">
        <v>545094.72</v>
      </c>
      <c r="K88" s="64">
        <v>275094.71999999997</v>
      </c>
      <c r="L88" s="65">
        <v>1.0188693333333334</v>
      </c>
      <c r="M88" s="64">
        <v>897626.62</v>
      </c>
      <c r="N88" s="64">
        <v>1172721.3399999999</v>
      </c>
      <c r="O88" s="64">
        <v>275094.71999999986</v>
      </c>
      <c r="P88" s="65">
        <v>0.30646898595765792</v>
      </c>
      <c r="Q88" s="64">
        <v>838000</v>
      </c>
      <c r="R88" s="64">
        <f t="shared" si="2"/>
        <v>-562905.28</v>
      </c>
      <c r="S88" s="65">
        <f t="shared" si="3"/>
        <v>-0.67172467780429601</v>
      </c>
      <c r="T88" s="3"/>
      <c r="U88" s="3"/>
      <c r="V88" s="3"/>
      <c r="W88" s="3"/>
      <c r="X88" s="3"/>
    </row>
    <row r="89" spans="1:24" s="15" customFormat="1" ht="12.75" customHeight="1">
      <c r="A89" s="63">
        <v>2513</v>
      </c>
      <c r="B89" s="32" t="s">
        <v>98</v>
      </c>
      <c r="C89" s="64">
        <v>11773.18</v>
      </c>
      <c r="D89" s="64">
        <v>11773.18</v>
      </c>
      <c r="E89" s="64">
        <v>11417.46</v>
      </c>
      <c r="F89" s="64">
        <v>11417.46</v>
      </c>
      <c r="G89" s="64">
        <v>11415.53</v>
      </c>
      <c r="H89" s="64">
        <v>11415.53</v>
      </c>
      <c r="I89" s="64">
        <v>19300</v>
      </c>
      <c r="J89" s="64">
        <v>11415.52</v>
      </c>
      <c r="K89" s="64">
        <v>-7884.48</v>
      </c>
      <c r="L89" s="65">
        <v>-0.40852227979274613</v>
      </c>
      <c r="M89" s="64">
        <v>53906.17</v>
      </c>
      <c r="N89" s="64">
        <v>46021.69</v>
      </c>
      <c r="O89" s="64">
        <v>-7884.4799999999959</v>
      </c>
      <c r="P89" s="65">
        <v>-0.14626303445412647</v>
      </c>
      <c r="Q89" s="64">
        <v>77200</v>
      </c>
      <c r="R89" s="64">
        <f t="shared" si="2"/>
        <v>-85084.479999999996</v>
      </c>
      <c r="S89" s="65">
        <f t="shared" si="3"/>
        <v>-1.1021305699481865</v>
      </c>
    </row>
    <row r="90" spans="1:24">
      <c r="A90" s="91">
        <v>2519</v>
      </c>
      <c r="B90" s="92" t="s">
        <v>99</v>
      </c>
      <c r="C90" s="64">
        <v>2795.2</v>
      </c>
      <c r="D90" s="64">
        <v>2795.2</v>
      </c>
      <c r="E90" s="64">
        <v>931.69</v>
      </c>
      <c r="F90" s="64">
        <v>931.69</v>
      </c>
      <c r="G90" s="64">
        <v>685.8</v>
      </c>
      <c r="H90" s="64">
        <v>690.8</v>
      </c>
      <c r="I90" s="64">
        <v>1959</v>
      </c>
      <c r="J90" s="64">
        <v>1776.13</v>
      </c>
      <c r="K90" s="64">
        <v>-182.86999999999989</v>
      </c>
      <c r="L90" s="65">
        <v>-9.3348647269014706E-2</v>
      </c>
      <c r="M90" s="64">
        <v>6371.69</v>
      </c>
      <c r="N90" s="64">
        <v>6193.82</v>
      </c>
      <c r="O90" s="64">
        <v>-177.86999999999989</v>
      </c>
      <c r="P90" s="65">
        <v>-2.7915670724721342E-2</v>
      </c>
      <c r="Q90" s="64">
        <v>7536</v>
      </c>
      <c r="R90" s="64">
        <f t="shared" si="2"/>
        <v>-7718.87</v>
      </c>
      <c r="S90" s="65">
        <f t="shared" si="3"/>
        <v>-1.0242661889596603</v>
      </c>
    </row>
    <row r="91" spans="1:24" s="15" customFormat="1">
      <c r="A91" s="93">
        <v>2520</v>
      </c>
      <c r="B91" s="39" t="s">
        <v>100</v>
      </c>
      <c r="C91" s="64">
        <v>56.89</v>
      </c>
      <c r="D91" s="64">
        <v>56.89</v>
      </c>
      <c r="E91" s="64">
        <v>30</v>
      </c>
      <c r="F91" s="64">
        <v>30</v>
      </c>
      <c r="G91" s="64">
        <v>1.91</v>
      </c>
      <c r="H91" s="64">
        <v>1.91</v>
      </c>
      <c r="I91" s="64">
        <v>0</v>
      </c>
      <c r="J91" s="64">
        <v>1.909999999999997</v>
      </c>
      <c r="K91" s="64">
        <v>1.909999999999997</v>
      </c>
      <c r="L91" s="65">
        <v>0</v>
      </c>
      <c r="M91" s="64">
        <v>88.8</v>
      </c>
      <c r="N91" s="64">
        <v>90.71</v>
      </c>
      <c r="O91" s="64">
        <v>1.9099999999999966</v>
      </c>
      <c r="P91" s="65">
        <v>2.1509009009008873E-2</v>
      </c>
      <c r="Q91" s="64">
        <v>0</v>
      </c>
      <c r="R91" s="64">
        <f t="shared" si="2"/>
        <v>1.909999999999997</v>
      </c>
      <c r="S91" s="65">
        <f t="shared" si="3"/>
        <v>0</v>
      </c>
    </row>
    <row r="92" spans="1:24" s="15" customFormat="1">
      <c r="A92" s="51">
        <v>4000</v>
      </c>
      <c r="B92" s="52" t="s">
        <v>101</v>
      </c>
      <c r="C92" s="79">
        <v>0</v>
      </c>
      <c r="D92" s="79">
        <v>0</v>
      </c>
      <c r="E92" s="79">
        <v>0</v>
      </c>
      <c r="F92" s="79">
        <v>0</v>
      </c>
      <c r="G92" s="79">
        <v>0</v>
      </c>
      <c r="H92" s="79">
        <v>0</v>
      </c>
      <c r="I92" s="79">
        <v>6000</v>
      </c>
      <c r="J92" s="79">
        <v>2942.58</v>
      </c>
      <c r="K92" s="79">
        <v>-3057.42</v>
      </c>
      <c r="L92" s="80">
        <v>-0.50957000000000008</v>
      </c>
      <c r="M92" s="79">
        <v>6000</v>
      </c>
      <c r="N92" s="79">
        <v>2942.58</v>
      </c>
      <c r="O92" s="79">
        <v>-3057.42</v>
      </c>
      <c r="P92" s="80">
        <v>-0.50957000000000008</v>
      </c>
      <c r="Q92" s="79"/>
      <c r="R92" s="79">
        <f t="shared" si="2"/>
        <v>-3057.42</v>
      </c>
      <c r="S92" s="80">
        <f t="shared" si="3"/>
        <v>0</v>
      </c>
    </row>
    <row r="93" spans="1:24" s="15" customFormat="1" ht="12.75" customHeight="1">
      <c r="A93" s="55">
        <v>4200</v>
      </c>
      <c r="B93" s="56" t="s">
        <v>102</v>
      </c>
      <c r="C93" s="72">
        <v>0</v>
      </c>
      <c r="D93" s="72">
        <v>0</v>
      </c>
      <c r="E93" s="72">
        <v>0</v>
      </c>
      <c r="F93" s="72">
        <v>0</v>
      </c>
      <c r="G93" s="72">
        <v>0</v>
      </c>
      <c r="H93" s="72">
        <v>0</v>
      </c>
      <c r="I93" s="72">
        <v>6000</v>
      </c>
      <c r="J93" s="72">
        <v>2942.58</v>
      </c>
      <c r="K93" s="72">
        <v>-3057.42</v>
      </c>
      <c r="L93" s="73">
        <v>-0.50957000000000008</v>
      </c>
      <c r="M93" s="72">
        <v>6000</v>
      </c>
      <c r="N93" s="72">
        <v>2942.58</v>
      </c>
      <c r="O93" s="72">
        <v>-3057.42</v>
      </c>
      <c r="P93" s="73">
        <v>-0.50957000000000008</v>
      </c>
      <c r="Q93" s="72"/>
      <c r="R93" s="72">
        <f t="shared" si="2"/>
        <v>-3057.42</v>
      </c>
      <c r="S93" s="73">
        <f t="shared" si="3"/>
        <v>0</v>
      </c>
    </row>
    <row r="94" spans="1:24" s="94" customFormat="1">
      <c r="A94" s="63">
        <v>4230</v>
      </c>
      <c r="B94" s="32" t="s">
        <v>103</v>
      </c>
      <c r="C94" s="64">
        <v>0</v>
      </c>
      <c r="D94" s="64">
        <v>0</v>
      </c>
      <c r="E94" s="64">
        <v>0</v>
      </c>
      <c r="F94" s="64">
        <v>0</v>
      </c>
      <c r="G94" s="64">
        <v>0</v>
      </c>
      <c r="H94" s="64">
        <v>0</v>
      </c>
      <c r="I94" s="64">
        <v>6000</v>
      </c>
      <c r="J94" s="64">
        <v>2942.58</v>
      </c>
      <c r="K94" s="64">
        <v>-3057.42</v>
      </c>
      <c r="L94" s="65">
        <v>-0.50957000000000008</v>
      </c>
      <c r="M94" s="64">
        <v>6000</v>
      </c>
      <c r="N94" s="64">
        <v>2942.58</v>
      </c>
      <c r="O94" s="64">
        <v>-3057.42</v>
      </c>
      <c r="P94" s="65">
        <v>-0.50957000000000008</v>
      </c>
      <c r="Q94" s="64"/>
      <c r="R94" s="64">
        <f t="shared" si="2"/>
        <v>-3057.42</v>
      </c>
      <c r="S94" s="65">
        <f t="shared" si="3"/>
        <v>0</v>
      </c>
    </row>
    <row r="95" spans="1:24" s="95" customFormat="1">
      <c r="A95" s="91" t="s">
        <v>104</v>
      </c>
      <c r="B95" s="92" t="s">
        <v>105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5">
        <v>0</v>
      </c>
      <c r="M95" s="64">
        <v>0</v>
      </c>
      <c r="N95" s="64">
        <v>0</v>
      </c>
      <c r="O95" s="64">
        <v>0</v>
      </c>
      <c r="P95" s="65">
        <v>0</v>
      </c>
      <c r="Q95" s="64"/>
      <c r="R95" s="64">
        <f t="shared" si="2"/>
        <v>0</v>
      </c>
      <c r="S95" s="65">
        <f t="shared" si="3"/>
        <v>0</v>
      </c>
    </row>
    <row r="96" spans="1:24" s="95" customFormat="1">
      <c r="A96" s="93" t="s">
        <v>106</v>
      </c>
      <c r="B96" s="39" t="s">
        <v>107</v>
      </c>
      <c r="C96" s="40"/>
      <c r="D96" s="40">
        <v>0</v>
      </c>
      <c r="E96" s="40"/>
      <c r="F96" s="40">
        <v>0</v>
      </c>
      <c r="G96" s="40"/>
      <c r="H96" s="40"/>
      <c r="I96" s="40"/>
      <c r="J96" s="40"/>
      <c r="K96" s="40">
        <v>0</v>
      </c>
      <c r="L96" s="41">
        <v>0</v>
      </c>
      <c r="M96" s="40">
        <v>0</v>
      </c>
      <c r="N96" s="40">
        <v>0</v>
      </c>
      <c r="O96" s="40">
        <v>0</v>
      </c>
      <c r="P96" s="41">
        <v>0</v>
      </c>
      <c r="Q96" s="40"/>
      <c r="R96" s="40">
        <f t="shared" si="2"/>
        <v>0</v>
      </c>
      <c r="S96" s="41">
        <f t="shared" si="3"/>
        <v>0</v>
      </c>
    </row>
    <row r="97" spans="1:19" s="95" customFormat="1">
      <c r="A97" s="96">
        <v>5000</v>
      </c>
      <c r="B97" s="97" t="s">
        <v>108</v>
      </c>
      <c r="C97" s="79">
        <v>1656448.99</v>
      </c>
      <c r="D97" s="79">
        <v>1656448.99</v>
      </c>
      <c r="E97" s="79">
        <v>1517846.13</v>
      </c>
      <c r="F97" s="79">
        <v>1517846.13</v>
      </c>
      <c r="G97" s="79">
        <v>2350148.96</v>
      </c>
      <c r="H97" s="79">
        <v>2350097.7399999998</v>
      </c>
      <c r="I97" s="79">
        <v>6142691.9099999992</v>
      </c>
      <c r="J97" s="79">
        <v>5279985.75</v>
      </c>
      <c r="K97" s="79">
        <v>-862706.15999999922</v>
      </c>
      <c r="L97" s="80">
        <v>-0.14044431539787239</v>
      </c>
      <c r="M97" s="79">
        <v>11667135.989999998</v>
      </c>
      <c r="N97" s="79">
        <v>10804378.609999999</v>
      </c>
      <c r="O97" s="79">
        <v>-862757.37999999896</v>
      </c>
      <c r="P97" s="80">
        <v>-7.3947657826177404E-2</v>
      </c>
      <c r="Q97" s="79">
        <v>6520658.7599999998</v>
      </c>
      <c r="R97" s="79">
        <f t="shared" si="2"/>
        <v>-7383364.919999999</v>
      </c>
      <c r="S97" s="80">
        <f t="shared" si="3"/>
        <v>-1.1323035281791067</v>
      </c>
    </row>
    <row r="98" spans="1:19" s="100" customFormat="1">
      <c r="A98" s="98">
        <v>5100</v>
      </c>
      <c r="B98" s="99" t="s">
        <v>109</v>
      </c>
      <c r="C98" s="72">
        <v>1348131.98</v>
      </c>
      <c r="D98" s="72">
        <v>1348131.98</v>
      </c>
      <c r="E98" s="72">
        <v>1237526.7</v>
      </c>
      <c r="F98" s="72">
        <v>1237526.7</v>
      </c>
      <c r="G98" s="72">
        <v>503230.18999999994</v>
      </c>
      <c r="H98" s="72">
        <v>503490.18999999989</v>
      </c>
      <c r="I98" s="72">
        <v>1184988.97</v>
      </c>
      <c r="J98" s="72">
        <v>1104825.6299999999</v>
      </c>
      <c r="K98" s="72">
        <v>-80163.340000000084</v>
      </c>
      <c r="L98" s="73">
        <v>-6.7649017863854133E-2</v>
      </c>
      <c r="M98" s="72">
        <v>4273877.84</v>
      </c>
      <c r="N98" s="72">
        <v>4193974.4999999995</v>
      </c>
      <c r="O98" s="72">
        <v>-79903.340000000317</v>
      </c>
      <c r="P98" s="73">
        <v>-1.8695747279477759E-2</v>
      </c>
      <c r="Q98" s="72">
        <v>4293877.84</v>
      </c>
      <c r="R98" s="72">
        <f t="shared" si="2"/>
        <v>-4374041.18</v>
      </c>
      <c r="S98" s="73">
        <f t="shared" si="3"/>
        <v>-1.0186692176599044</v>
      </c>
    </row>
    <row r="99" spans="1:19" s="100" customFormat="1">
      <c r="A99" s="101">
        <v>5120</v>
      </c>
      <c r="B99" s="90" t="s">
        <v>110</v>
      </c>
      <c r="C99" s="102">
        <v>1348131.98</v>
      </c>
      <c r="D99" s="102">
        <v>1348131.98</v>
      </c>
      <c r="E99" s="102">
        <v>1237526.7</v>
      </c>
      <c r="F99" s="102">
        <v>1237526.7</v>
      </c>
      <c r="G99" s="102">
        <v>503230.18999999994</v>
      </c>
      <c r="H99" s="102">
        <v>503490.18999999989</v>
      </c>
      <c r="I99" s="102">
        <v>1184988.97</v>
      </c>
      <c r="J99" s="102">
        <v>1104825.6299999999</v>
      </c>
      <c r="K99" s="102">
        <v>-80163.340000000084</v>
      </c>
      <c r="L99" s="103">
        <v>-6.7649017863854133E-2</v>
      </c>
      <c r="M99" s="102">
        <v>4273877.84</v>
      </c>
      <c r="N99" s="102">
        <v>4193974.4999999995</v>
      </c>
      <c r="O99" s="102">
        <v>-79903.340000000317</v>
      </c>
      <c r="P99" s="103">
        <v>-1.8695747279477759E-2</v>
      </c>
      <c r="Q99" s="102">
        <v>4293877.84</v>
      </c>
      <c r="R99" s="102">
        <f t="shared" si="2"/>
        <v>-4374041.18</v>
      </c>
      <c r="S99" s="103">
        <f t="shared" si="3"/>
        <v>-1.0186692176599044</v>
      </c>
    </row>
    <row r="100" spans="1:19" s="100" customFormat="1">
      <c r="A100" s="104">
        <v>5200</v>
      </c>
      <c r="B100" s="90" t="s">
        <v>111</v>
      </c>
      <c r="C100" s="105">
        <v>308317.00999999995</v>
      </c>
      <c r="D100" s="105">
        <v>308317.00999999995</v>
      </c>
      <c r="E100" s="105">
        <v>280319.43</v>
      </c>
      <c r="F100" s="105">
        <v>280319.43</v>
      </c>
      <c r="G100" s="105">
        <v>1846918.7699999998</v>
      </c>
      <c r="H100" s="105">
        <v>1846607.55</v>
      </c>
      <c r="I100" s="105">
        <v>4957702.9399999995</v>
      </c>
      <c r="J100" s="105">
        <v>4175160.12</v>
      </c>
      <c r="K100" s="105">
        <v>-782542.81999999937</v>
      </c>
      <c r="L100" s="73">
        <v>-0.15784382998953939</v>
      </c>
      <c r="M100" s="105">
        <v>7393258.1499999994</v>
      </c>
      <c r="N100" s="105">
        <v>6610404.1100000003</v>
      </c>
      <c r="O100" s="105">
        <v>-782854.03999999911</v>
      </c>
      <c r="P100" s="73">
        <v>-0.1058875564895565</v>
      </c>
      <c r="Q100" s="105">
        <v>2226780.92</v>
      </c>
      <c r="R100" s="105">
        <f t="shared" si="2"/>
        <v>-3009323.7399999993</v>
      </c>
      <c r="S100" s="73">
        <f t="shared" si="3"/>
        <v>-1.3514233542112439</v>
      </c>
    </row>
    <row r="101" spans="1:19" s="100" customFormat="1" ht="12.6" customHeight="1">
      <c r="A101" s="101">
        <v>5210</v>
      </c>
      <c r="B101" s="90" t="s">
        <v>112</v>
      </c>
      <c r="C101" s="102">
        <v>0</v>
      </c>
      <c r="D101" s="102">
        <v>0</v>
      </c>
      <c r="E101" s="102">
        <v>0</v>
      </c>
      <c r="F101" s="102">
        <v>0</v>
      </c>
      <c r="G101" s="102">
        <v>0</v>
      </c>
      <c r="H101" s="102">
        <v>0</v>
      </c>
      <c r="I101" s="102">
        <v>0</v>
      </c>
      <c r="J101" s="102">
        <v>0</v>
      </c>
      <c r="K101" s="102">
        <v>0</v>
      </c>
      <c r="L101" s="103">
        <v>0</v>
      </c>
      <c r="M101" s="102">
        <v>0</v>
      </c>
      <c r="N101" s="102">
        <v>0</v>
      </c>
      <c r="O101" s="102">
        <v>0</v>
      </c>
      <c r="P101" s="103">
        <v>0</v>
      </c>
      <c r="Q101" s="102">
        <v>0</v>
      </c>
      <c r="R101" s="102">
        <f t="shared" si="2"/>
        <v>0</v>
      </c>
      <c r="S101" s="103">
        <f t="shared" si="3"/>
        <v>0</v>
      </c>
    </row>
    <row r="102" spans="1:19" s="106" customFormat="1" ht="12.75" customHeight="1">
      <c r="A102" s="101">
        <v>5220</v>
      </c>
      <c r="B102" s="90" t="s">
        <v>113</v>
      </c>
      <c r="C102" s="102">
        <v>265731.21999999997</v>
      </c>
      <c r="D102" s="102">
        <v>265731.21999999997</v>
      </c>
      <c r="E102" s="102">
        <v>183714.85</v>
      </c>
      <c r="F102" s="102">
        <v>183714.85</v>
      </c>
      <c r="G102" s="102">
        <v>1638220.8099999998</v>
      </c>
      <c r="H102" s="102">
        <v>1638233.11</v>
      </c>
      <c r="I102" s="102">
        <v>1636270.12</v>
      </c>
      <c r="J102" s="102">
        <v>1840468.39</v>
      </c>
      <c r="K102" s="102">
        <v>204198.26999999979</v>
      </c>
      <c r="L102" s="103">
        <v>0.12479496356017283</v>
      </c>
      <c r="M102" s="102">
        <v>3723937</v>
      </c>
      <c r="N102" s="102">
        <v>3928147.5700000003</v>
      </c>
      <c r="O102" s="102">
        <v>204210.5700000003</v>
      </c>
      <c r="P102" s="103">
        <v>5.4837278396492772E-2</v>
      </c>
      <c r="Q102" s="102">
        <v>727000</v>
      </c>
      <c r="R102" s="102">
        <f t="shared" si="2"/>
        <v>-522801.73000000021</v>
      </c>
      <c r="S102" s="103">
        <f t="shared" si="3"/>
        <v>-0.71912204951856973</v>
      </c>
    </row>
    <row r="103" spans="1:19" s="106" customFormat="1" ht="12.75" customHeight="1">
      <c r="A103" s="101">
        <v>5230</v>
      </c>
      <c r="B103" s="90" t="s">
        <v>114</v>
      </c>
      <c r="C103" s="102">
        <v>42585.79</v>
      </c>
      <c r="D103" s="102">
        <v>42585.79</v>
      </c>
      <c r="E103" s="102">
        <v>96604.58</v>
      </c>
      <c r="F103" s="102">
        <v>96604.58</v>
      </c>
      <c r="G103" s="102">
        <v>208697.96</v>
      </c>
      <c r="H103" s="102">
        <v>208374.44</v>
      </c>
      <c r="I103" s="102">
        <v>3321432.82</v>
      </c>
      <c r="J103" s="102">
        <v>2334691.73</v>
      </c>
      <c r="K103" s="102">
        <v>-986741.08999999985</v>
      </c>
      <c r="L103" s="103">
        <v>-0.29708295891409897</v>
      </c>
      <c r="M103" s="102">
        <v>3669321.15</v>
      </c>
      <c r="N103" s="102">
        <v>2682256.54</v>
      </c>
      <c r="O103" s="102">
        <v>-987064.60999999987</v>
      </c>
      <c r="P103" s="103">
        <v>-0.26900469314330799</v>
      </c>
      <c r="Q103" s="102">
        <v>1499780.92</v>
      </c>
      <c r="R103" s="102">
        <f t="shared" si="2"/>
        <v>-2486522.0099999998</v>
      </c>
      <c r="S103" s="103">
        <f t="shared" si="3"/>
        <v>-1.6579234852514326</v>
      </c>
    </row>
    <row r="104" spans="1:19" s="106" customFormat="1" ht="12.75" customHeight="1">
      <c r="A104" s="77">
        <v>5238</v>
      </c>
      <c r="B104" s="76" t="s">
        <v>115</v>
      </c>
      <c r="C104" s="64">
        <v>32660.81</v>
      </c>
      <c r="D104" s="64">
        <v>32660.81</v>
      </c>
      <c r="E104" s="64">
        <v>95034</v>
      </c>
      <c r="F104" s="64">
        <v>95034</v>
      </c>
      <c r="G104" s="64">
        <v>14331.119999999999</v>
      </c>
      <c r="H104" s="64">
        <v>14007.6</v>
      </c>
      <c r="I104" s="64">
        <v>115600.07</v>
      </c>
      <c r="J104" s="64">
        <v>83470.799999999988</v>
      </c>
      <c r="K104" s="64">
        <v>-32129.270000000019</v>
      </c>
      <c r="L104" s="65">
        <v>-0.27793469329214093</v>
      </c>
      <c r="M104" s="64">
        <v>257626</v>
      </c>
      <c r="N104" s="64">
        <v>225173.21</v>
      </c>
      <c r="O104" s="64">
        <v>-32452.790000000008</v>
      </c>
      <c r="P104" s="65">
        <v>-0.1259686134163478</v>
      </c>
      <c r="Q104" s="64">
        <v>257626</v>
      </c>
      <c r="R104" s="64">
        <f t="shared" si="2"/>
        <v>-289755.27</v>
      </c>
      <c r="S104" s="65">
        <f t="shared" si="3"/>
        <v>-1.1247128395425929</v>
      </c>
    </row>
    <row r="105" spans="1:19" s="106" customFormat="1">
      <c r="A105" s="107">
        <v>5239</v>
      </c>
      <c r="B105" s="108" t="s">
        <v>116</v>
      </c>
      <c r="C105" s="64">
        <v>9924.98</v>
      </c>
      <c r="D105" s="64">
        <v>9924.98</v>
      </c>
      <c r="E105" s="64">
        <v>1570.58</v>
      </c>
      <c r="F105" s="64">
        <v>1570.58</v>
      </c>
      <c r="G105" s="64">
        <v>12701.31</v>
      </c>
      <c r="H105" s="64">
        <v>12701.31</v>
      </c>
      <c r="I105" s="64">
        <v>852733.5199999999</v>
      </c>
      <c r="J105" s="64">
        <v>73794.73</v>
      </c>
      <c r="K105" s="64">
        <v>-778938.78999999992</v>
      </c>
      <c r="L105" s="65">
        <v>-0.91346097195757003</v>
      </c>
      <c r="M105" s="64">
        <v>876930.3899999999</v>
      </c>
      <c r="N105" s="64">
        <v>97991.599999999991</v>
      </c>
      <c r="O105" s="64">
        <v>-778938.78999999992</v>
      </c>
      <c r="P105" s="65">
        <v>-0.88825612486756222</v>
      </c>
      <c r="Q105" s="64">
        <v>1242154.92</v>
      </c>
      <c r="R105" s="64">
        <f t="shared" si="2"/>
        <v>-2021093.71</v>
      </c>
      <c r="S105" s="65">
        <f t="shared" si="3"/>
        <v>-1.6270866680623057</v>
      </c>
    </row>
    <row r="106" spans="1:19" s="106" customFormat="1">
      <c r="A106" s="109">
        <v>5250</v>
      </c>
      <c r="B106" s="110" t="s">
        <v>117</v>
      </c>
      <c r="C106" s="40">
        <v>0</v>
      </c>
      <c r="D106" s="40">
        <v>0</v>
      </c>
      <c r="E106" s="40">
        <v>0</v>
      </c>
      <c r="F106" s="40">
        <v>0</v>
      </c>
      <c r="G106" s="40">
        <v>181665.53</v>
      </c>
      <c r="H106" s="40">
        <v>181665.53</v>
      </c>
      <c r="I106" s="40">
        <v>2353099.23</v>
      </c>
      <c r="J106" s="40">
        <v>2177426.2000000002</v>
      </c>
      <c r="K106" s="40">
        <v>-175673.0299999998</v>
      </c>
      <c r="L106" s="41">
        <v>-7.4656022899637686E-2</v>
      </c>
      <c r="M106" s="40">
        <v>2534764.7599999998</v>
      </c>
      <c r="N106" s="40">
        <v>2359091.73</v>
      </c>
      <c r="O106" s="40">
        <v>-175673.0299999998</v>
      </c>
      <c r="P106" s="41">
        <v>-6.9305456968716816E-2</v>
      </c>
      <c r="Q106" s="40">
        <v>0</v>
      </c>
      <c r="R106" s="40">
        <f t="shared" si="2"/>
        <v>-175673.0299999998</v>
      </c>
      <c r="S106" s="41">
        <f t="shared" si="3"/>
        <v>0</v>
      </c>
    </row>
    <row r="107" spans="1:19" s="106" customFormat="1">
      <c r="A107" s="111"/>
      <c r="B107" s="112" t="s">
        <v>118</v>
      </c>
      <c r="C107" s="113">
        <v>800686.73999999929</v>
      </c>
      <c r="D107" s="113">
        <v>800686.73999999929</v>
      </c>
      <c r="E107" s="113">
        <v>142237.23000000138</v>
      </c>
      <c r="F107" s="113">
        <v>142237.23000000138</v>
      </c>
      <c r="G107" s="113">
        <v>-813746.47999999952</v>
      </c>
      <c r="H107" s="113">
        <v>-813748.84999999683</v>
      </c>
      <c r="I107" s="113">
        <v>-1789589.4899999984</v>
      </c>
      <c r="J107" s="113">
        <v>-1513220.4900000021</v>
      </c>
      <c r="K107" s="113">
        <v>-1660411.9999999925</v>
      </c>
      <c r="L107" s="113">
        <v>942923.97000000067</v>
      </c>
      <c r="M107" s="113">
        <v>-1660411.9999999925</v>
      </c>
      <c r="N107" s="113">
        <v>-1384045.3700000048</v>
      </c>
      <c r="O107" s="113">
        <v>276366.62999998778</v>
      </c>
      <c r="P107" s="114">
        <v>-0.1664446113374205</v>
      </c>
      <c r="Q107" s="113">
        <v>-1630304.1800000016</v>
      </c>
      <c r="R107" s="113"/>
      <c r="S107" s="113"/>
    </row>
    <row r="108" spans="1:19" s="106" customFormat="1">
      <c r="A108" s="111"/>
      <c r="B108" s="115" t="s">
        <v>119</v>
      </c>
      <c r="C108" s="116">
        <v>800686.73999999929</v>
      </c>
      <c r="D108" s="116">
        <v>800686.73999999929</v>
      </c>
      <c r="E108" s="116">
        <v>142237.23000000138</v>
      </c>
      <c r="F108" s="116">
        <v>142237.23000000138</v>
      </c>
      <c r="G108" s="116">
        <v>-813746.47999999952</v>
      </c>
      <c r="H108" s="116">
        <v>-813748.84999999683</v>
      </c>
      <c r="I108" s="116">
        <v>-1789589.4899999984</v>
      </c>
      <c r="J108" s="116">
        <v>-1513220.4900000021</v>
      </c>
      <c r="K108" s="116">
        <v>-1660411.9999999925</v>
      </c>
      <c r="L108" s="116">
        <v>942923.97000000067</v>
      </c>
      <c r="M108" s="116">
        <v>-1660411.9999999925</v>
      </c>
      <c r="N108" s="116">
        <v>-1384045.3700000048</v>
      </c>
      <c r="O108" s="116">
        <v>276366.62999998778</v>
      </c>
      <c r="P108" s="117">
        <v>-0.1664446113374205</v>
      </c>
      <c r="Q108" s="116">
        <v>-1630304.1800000016</v>
      </c>
      <c r="R108" s="116"/>
      <c r="S108" s="116"/>
    </row>
    <row r="109" spans="1:19">
      <c r="A109" s="111"/>
      <c r="B109" s="115" t="s">
        <v>120</v>
      </c>
      <c r="C109" s="116">
        <v>1724234.9100000004</v>
      </c>
      <c r="D109" s="116">
        <v>1724234.9100000004</v>
      </c>
      <c r="E109" s="118">
        <v>2524921.6500000004</v>
      </c>
      <c r="F109" s="116">
        <v>2524921.6500000004</v>
      </c>
      <c r="G109" s="118">
        <v>2667158.8800000018</v>
      </c>
      <c r="H109" s="118">
        <v>2667158.8800000018</v>
      </c>
      <c r="I109" s="118">
        <v>1853412.4000000022</v>
      </c>
      <c r="J109" s="118">
        <v>1853410.0300000049</v>
      </c>
      <c r="K109" s="116">
        <v>1724234.9100000004</v>
      </c>
      <c r="L109" s="116">
        <v>1724234.9100000004</v>
      </c>
      <c r="M109" s="116">
        <v>1724234.9100000004</v>
      </c>
      <c r="N109" s="116">
        <v>1724234.9100000004</v>
      </c>
      <c r="O109" s="116">
        <v>0</v>
      </c>
      <c r="P109" s="117">
        <v>0</v>
      </c>
      <c r="Q109" s="116">
        <v>1724234.9100000004</v>
      </c>
      <c r="R109" s="116"/>
      <c r="S109" s="116"/>
    </row>
    <row r="110" spans="1:19">
      <c r="A110" s="111"/>
      <c r="B110" s="115" t="s">
        <v>121</v>
      </c>
      <c r="C110" s="116">
        <v>2524921.6499999994</v>
      </c>
      <c r="D110" s="116">
        <v>2524921.6499999994</v>
      </c>
      <c r="E110" s="118">
        <v>2667158.8800000018</v>
      </c>
      <c r="F110" s="116">
        <v>2667158.8800000018</v>
      </c>
      <c r="G110" s="118">
        <v>1853412.4000000022</v>
      </c>
      <c r="H110" s="118">
        <v>1853410.0300000049</v>
      </c>
      <c r="I110" s="118">
        <v>63822.910000003903</v>
      </c>
      <c r="J110" s="118">
        <v>340189.54000000283</v>
      </c>
      <c r="K110" s="116">
        <v>63822.910000007832</v>
      </c>
      <c r="L110" s="116">
        <v>2667158.8800000008</v>
      </c>
      <c r="M110" s="116">
        <v>63822.910000007832</v>
      </c>
      <c r="N110" s="116">
        <v>340189.53999999561</v>
      </c>
      <c r="O110" s="116">
        <v>276366.62999998778</v>
      </c>
      <c r="P110" s="117">
        <v>4.3302104213041028</v>
      </c>
      <c r="Q110" s="116">
        <v>93930.729999998817</v>
      </c>
      <c r="R110" s="116"/>
      <c r="S110" s="116"/>
    </row>
    <row r="111" spans="1:19">
      <c r="A111" s="119"/>
      <c r="B111" s="120" t="s">
        <v>122</v>
      </c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>
        <v>0</v>
      </c>
      <c r="P111" s="121"/>
    </row>
    <row r="112" spans="1:19">
      <c r="A112" s="122"/>
      <c r="B112" s="123" t="s">
        <v>123</v>
      </c>
      <c r="C112" s="124">
        <v>8682700.4900000002</v>
      </c>
      <c r="D112" s="125">
        <v>8682700.4900000002</v>
      </c>
      <c r="E112" s="124">
        <v>8011056.5999999996</v>
      </c>
      <c r="F112" s="124">
        <v>8011056.5999999996</v>
      </c>
      <c r="G112" s="124">
        <v>7887506.9699999997</v>
      </c>
      <c r="H112" s="124">
        <v>7887393.29</v>
      </c>
      <c r="I112" s="124">
        <v>11620111.65</v>
      </c>
      <c r="J112" s="124">
        <v>11700194.859999999</v>
      </c>
      <c r="K112" s="124">
        <v>80083.209999999031</v>
      </c>
      <c r="L112" s="126">
        <v>6.891776293732832E-3</v>
      </c>
      <c r="M112" s="125">
        <v>36201375.710000001</v>
      </c>
      <c r="N112" s="125">
        <v>36281345.239999995</v>
      </c>
      <c r="O112" s="125">
        <v>79969.529999993742</v>
      </c>
      <c r="P112" s="126">
        <v>2.2090190892358752E-3</v>
      </c>
    </row>
    <row r="113" spans="1:16">
      <c r="A113" s="127"/>
      <c r="B113" s="128" t="s">
        <v>124</v>
      </c>
      <c r="C113" s="129">
        <v>8400000</v>
      </c>
      <c r="D113" s="129">
        <v>8400000</v>
      </c>
      <c r="E113" s="129">
        <v>7812000</v>
      </c>
      <c r="F113" s="129">
        <v>7812000</v>
      </c>
      <c r="G113" s="129">
        <v>7540624</v>
      </c>
      <c r="H113" s="129">
        <v>7540624</v>
      </c>
      <c r="I113" s="129">
        <v>10536917</v>
      </c>
      <c r="J113" s="129">
        <v>10453994.57</v>
      </c>
      <c r="K113" s="129">
        <v>-82922.429999999702</v>
      </c>
      <c r="L113" s="65">
        <v>-7.8697051518958894E-3</v>
      </c>
      <c r="M113" s="64">
        <v>34289541</v>
      </c>
      <c r="N113" s="64">
        <v>34206618.57</v>
      </c>
      <c r="O113" s="64">
        <v>-82922.429999999702</v>
      </c>
      <c r="P113" s="65">
        <v>-2.4183009623838236E-3</v>
      </c>
    </row>
    <row r="114" spans="1:16">
      <c r="A114" s="127"/>
      <c r="B114" s="128" t="s">
        <v>22</v>
      </c>
      <c r="C114" s="129">
        <v>0</v>
      </c>
      <c r="D114" s="129">
        <v>0</v>
      </c>
      <c r="E114" s="129">
        <v>16682.919999999998</v>
      </c>
      <c r="F114" s="129">
        <v>16682.919999999998</v>
      </c>
      <c r="G114" s="129">
        <v>88262</v>
      </c>
      <c r="H114" s="129">
        <v>67862</v>
      </c>
      <c r="I114" s="129">
        <v>-99000</v>
      </c>
      <c r="J114" s="129">
        <v>-44416.139999999992</v>
      </c>
      <c r="K114" s="129">
        <v>54583.860000000008</v>
      </c>
      <c r="L114" s="65">
        <v>-0.55135212121212129</v>
      </c>
      <c r="M114" s="64">
        <v>5944.9199999999983</v>
      </c>
      <c r="N114" s="64">
        <v>40128.780000000006</v>
      </c>
      <c r="O114" s="64">
        <v>34183.860000000008</v>
      </c>
      <c r="P114" s="65">
        <v>5.7500958801800559</v>
      </c>
    </row>
    <row r="115" spans="1:16">
      <c r="A115" s="127"/>
      <c r="B115" s="128" t="s">
        <v>23</v>
      </c>
      <c r="C115" s="129">
        <v>0</v>
      </c>
      <c r="D115" s="129">
        <v>0</v>
      </c>
      <c r="E115" s="129">
        <v>0</v>
      </c>
      <c r="F115" s="129">
        <v>0</v>
      </c>
      <c r="G115" s="129">
        <v>33289</v>
      </c>
      <c r="H115" s="129">
        <v>33289.370000000003</v>
      </c>
      <c r="I115" s="129">
        <v>874157</v>
      </c>
      <c r="J115" s="129">
        <v>950775.76</v>
      </c>
      <c r="K115" s="129">
        <v>76618.760000000009</v>
      </c>
      <c r="L115" s="65">
        <v>8.7648740443650341E-2</v>
      </c>
      <c r="M115" s="64">
        <v>907446</v>
      </c>
      <c r="N115" s="64">
        <v>984065.13</v>
      </c>
      <c r="O115" s="64">
        <v>76619.13</v>
      </c>
      <c r="P115" s="65">
        <v>8.4433817549474099E-2</v>
      </c>
    </row>
    <row r="116" spans="1:16">
      <c r="A116" s="127"/>
      <c r="B116" s="128" t="s">
        <v>125</v>
      </c>
      <c r="C116" s="129">
        <v>282700.48999999987</v>
      </c>
      <c r="D116" s="129">
        <v>282700.48999999987</v>
      </c>
      <c r="E116" s="129">
        <v>182373.68000000005</v>
      </c>
      <c r="F116" s="129">
        <v>182373.68000000005</v>
      </c>
      <c r="G116" s="129">
        <v>225331.97</v>
      </c>
      <c r="H116" s="129">
        <v>245617.91999999995</v>
      </c>
      <c r="I116" s="129">
        <v>308037.65000000002</v>
      </c>
      <c r="J116" s="129">
        <v>339840.67000000004</v>
      </c>
      <c r="K116" s="129">
        <v>31803.020000000019</v>
      </c>
      <c r="L116" s="65">
        <v>0.1032439378757759</v>
      </c>
      <c r="M116" s="64">
        <v>998443.78999999992</v>
      </c>
      <c r="N116" s="64">
        <v>1050532.7599999998</v>
      </c>
      <c r="O116" s="64">
        <v>52088.969999999856</v>
      </c>
      <c r="P116" s="65">
        <v>5.2170157721147081E-2</v>
      </c>
    </row>
    <row r="117" spans="1:16">
      <c r="A117" s="130"/>
      <c r="B117" s="131" t="s">
        <v>126</v>
      </c>
      <c r="C117" s="132">
        <v>7882013.75</v>
      </c>
      <c r="D117" s="132">
        <v>7882013.75</v>
      </c>
      <c r="E117" s="132">
        <v>7868819.3699999982</v>
      </c>
      <c r="F117" s="132">
        <v>7868819.3699999982</v>
      </c>
      <c r="G117" s="132">
        <v>8701253.4499999993</v>
      </c>
      <c r="H117" s="132">
        <v>8701142.1399999969</v>
      </c>
      <c r="I117" s="132">
        <v>13409701.139999999</v>
      </c>
      <c r="J117" s="132">
        <v>13213415.350000001</v>
      </c>
      <c r="K117" s="132">
        <v>-196285.78999999724</v>
      </c>
      <c r="L117" s="133">
        <v>-1.4637596166442002E-2</v>
      </c>
      <c r="M117" s="134">
        <v>37861787.709999993</v>
      </c>
      <c r="N117" s="134">
        <v>37665390.609999999</v>
      </c>
      <c r="O117" s="134">
        <v>-196397.09999999404</v>
      </c>
      <c r="P117" s="133">
        <v>-5.1872114836278849E-3</v>
      </c>
    </row>
    <row r="118" spans="1:16">
      <c r="A118" s="135"/>
      <c r="B118" s="136" t="s">
        <v>127</v>
      </c>
      <c r="C118" s="137">
        <v>503</v>
      </c>
      <c r="D118" s="137">
        <v>503</v>
      </c>
      <c r="E118" s="137">
        <v>510</v>
      </c>
      <c r="F118" s="137">
        <v>510</v>
      </c>
      <c r="G118" s="137">
        <v>519</v>
      </c>
      <c r="H118" s="137">
        <v>512</v>
      </c>
      <c r="I118" s="137">
        <v>520</v>
      </c>
      <c r="J118" s="137">
        <v>517</v>
      </c>
      <c r="K118" s="137">
        <v>-3</v>
      </c>
      <c r="L118" s="138">
        <v>0</v>
      </c>
      <c r="M118" s="137">
        <v>513</v>
      </c>
      <c r="N118" s="137">
        <v>510.5</v>
      </c>
      <c r="O118" s="137">
        <v>-2.5</v>
      </c>
      <c r="P118" s="138">
        <v>-4.873294346978585E-3</v>
      </c>
    </row>
    <row r="119" spans="1:16">
      <c r="A119" s="135"/>
      <c r="B119" s="136" t="s">
        <v>128</v>
      </c>
      <c r="C119" s="137">
        <v>538</v>
      </c>
      <c r="D119" s="137">
        <v>538</v>
      </c>
      <c r="E119" s="137">
        <v>541</v>
      </c>
      <c r="F119" s="137">
        <v>541</v>
      </c>
      <c r="G119" s="137">
        <v>524</v>
      </c>
      <c r="H119" s="137">
        <v>542</v>
      </c>
      <c r="I119" s="137">
        <v>525</v>
      </c>
      <c r="J119" s="137">
        <v>548</v>
      </c>
      <c r="K119" s="137">
        <v>23</v>
      </c>
      <c r="L119" s="138">
        <v>0</v>
      </c>
      <c r="M119" s="137">
        <v>532</v>
      </c>
      <c r="N119" s="137">
        <v>542.25</v>
      </c>
      <c r="O119" s="137">
        <v>10.25</v>
      </c>
      <c r="P119" s="138">
        <v>1.9266917293233154E-2</v>
      </c>
    </row>
    <row r="120" spans="1:16" ht="13.5">
      <c r="A120" s="139"/>
      <c r="B120" s="140" t="s">
        <v>129</v>
      </c>
      <c r="C120" s="137">
        <v>60</v>
      </c>
      <c r="D120" s="137">
        <v>60</v>
      </c>
      <c r="E120" s="137">
        <v>68</v>
      </c>
      <c r="F120" s="137">
        <v>68</v>
      </c>
      <c r="G120" s="137">
        <v>59</v>
      </c>
      <c r="H120" s="137">
        <v>75</v>
      </c>
      <c r="I120" s="137">
        <v>59</v>
      </c>
      <c r="J120" s="137">
        <v>80</v>
      </c>
      <c r="K120" s="137">
        <v>21</v>
      </c>
      <c r="L120" s="138">
        <v>0</v>
      </c>
      <c r="M120" s="137">
        <v>61.5</v>
      </c>
      <c r="N120" s="137">
        <v>70.75</v>
      </c>
      <c r="O120" s="137">
        <v>9.25</v>
      </c>
      <c r="P120" s="138">
        <v>0.15040650406504064</v>
      </c>
    </row>
    <row r="121" spans="1:16">
      <c r="A121" s="141"/>
      <c r="B121" s="142"/>
      <c r="C121" s="143"/>
      <c r="D121" s="143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</row>
    <row r="124" spans="1:16">
      <c r="A124" s="145"/>
    </row>
    <row r="125" spans="1:16">
      <c r="A125" s="146"/>
    </row>
    <row r="126" spans="1:16">
      <c r="A126" s="147"/>
    </row>
    <row r="127" spans="1:16">
      <c r="A127" s="147"/>
    </row>
    <row r="135" spans="4:4">
      <c r="D135" s="148"/>
    </row>
    <row r="138" spans="4:4">
      <c r="D138" s="148"/>
    </row>
    <row r="139" spans="4:4">
      <c r="D139" s="148"/>
    </row>
  </sheetData>
  <autoFilter ref="A21:S120" xr:uid="{125F6488-CEC0-4F0C-8266-03C52480EA1E}"/>
  <mergeCells count="15">
    <mergeCell ref="M7:N7"/>
    <mergeCell ref="O7:P7"/>
    <mergeCell ref="Q7:Q8"/>
    <mergeCell ref="R7:S8"/>
    <mergeCell ref="A1:B1"/>
    <mergeCell ref="A2:B2"/>
    <mergeCell ref="A4:L4"/>
    <mergeCell ref="A5:L5"/>
    <mergeCell ref="A7:A8"/>
    <mergeCell ref="B7:B8"/>
    <mergeCell ref="C7:D7"/>
    <mergeCell ref="E7:F7"/>
    <mergeCell ref="G7:H7"/>
    <mergeCell ref="I7:J7"/>
    <mergeCell ref="K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 nr.2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Ilze Berga</cp:lastModifiedBy>
  <dcterms:created xsi:type="dcterms:W3CDTF">2025-01-29T13:56:41Z</dcterms:created>
  <dcterms:modified xsi:type="dcterms:W3CDTF">2025-04-01T09:36:57Z</dcterms:modified>
</cp:coreProperties>
</file>