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4/"/>
    </mc:Choice>
  </mc:AlternateContent>
  <xr:revisionPtr revIDLastSave="0" documentId="8_{A5EDF7FB-84D1-4F77-A17F-2D9E44873F1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1" l="1"/>
  <c r="I123" i="1"/>
  <c r="G123" i="1"/>
  <c r="E123" i="1"/>
  <c r="K35" i="1" l="1"/>
  <c r="L132" i="1" l="1"/>
  <c r="L131" i="1"/>
  <c r="D81" i="1" l="1"/>
  <c r="L82" i="1"/>
  <c r="C114" i="1" l="1"/>
  <c r="K23" i="1" l="1"/>
  <c r="K11" i="1" l="1"/>
  <c r="K127" i="1" l="1"/>
  <c r="K132" i="1"/>
  <c r="K131" i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L113" i="1"/>
  <c r="K113" i="1"/>
  <c r="L111" i="1"/>
  <c r="L110" i="1" s="1"/>
  <c r="K111" i="1"/>
  <c r="J110" i="1"/>
  <c r="I110" i="1"/>
  <c r="H110" i="1"/>
  <c r="G110" i="1"/>
  <c r="F110" i="1"/>
  <c r="E110" i="1"/>
  <c r="D110" i="1"/>
  <c r="C110" i="1"/>
  <c r="L108" i="1"/>
  <c r="L107" i="1" s="1"/>
  <c r="L106" i="1" s="1"/>
  <c r="K108" i="1"/>
  <c r="K107" i="1" s="1"/>
  <c r="K106" i="1" s="1"/>
  <c r="J107" i="1"/>
  <c r="J106" i="1" s="1"/>
  <c r="I107" i="1"/>
  <c r="I106" i="1" s="1"/>
  <c r="G107" i="1"/>
  <c r="G106" i="1" s="1"/>
  <c r="E107" i="1"/>
  <c r="E106" i="1" s="1"/>
  <c r="D107" i="1"/>
  <c r="C107" i="1"/>
  <c r="C106" i="1" s="1"/>
  <c r="L105" i="1"/>
  <c r="K105" i="1"/>
  <c r="L104" i="1"/>
  <c r="K104" i="1"/>
  <c r="L103" i="1"/>
  <c r="K103" i="1"/>
  <c r="L102" i="1"/>
  <c r="K102" i="1"/>
  <c r="L101" i="1"/>
  <c r="K101" i="1"/>
  <c r="J100" i="1"/>
  <c r="J99" i="1" s="1"/>
  <c r="I100" i="1"/>
  <c r="I99" i="1" s="1"/>
  <c r="H100" i="1"/>
  <c r="H99" i="1" s="1"/>
  <c r="G100" i="1"/>
  <c r="G99" i="1" s="1"/>
  <c r="F100" i="1"/>
  <c r="F99" i="1" s="1"/>
  <c r="E100" i="1"/>
  <c r="E99" i="1" s="1"/>
  <c r="D100" i="1"/>
  <c r="C100" i="1"/>
  <c r="L98" i="1"/>
  <c r="K98" i="1"/>
  <c r="L97" i="1"/>
  <c r="K97" i="1"/>
  <c r="L96" i="1"/>
  <c r="K96" i="1"/>
  <c r="L95" i="1"/>
  <c r="L94" i="1" s="1"/>
  <c r="K95" i="1"/>
  <c r="K94" i="1" s="1"/>
  <c r="J94" i="1"/>
  <c r="I94" i="1"/>
  <c r="H94" i="1"/>
  <c r="G94" i="1"/>
  <c r="F94" i="1"/>
  <c r="E94" i="1"/>
  <c r="D94" i="1"/>
  <c r="C94" i="1"/>
  <c r="L93" i="1"/>
  <c r="K93" i="1"/>
  <c r="L92" i="1"/>
  <c r="K92" i="1"/>
  <c r="L91" i="1"/>
  <c r="K91" i="1"/>
  <c r="L90" i="1"/>
  <c r="K90" i="1"/>
  <c r="J89" i="1"/>
  <c r="I89" i="1"/>
  <c r="H89" i="1"/>
  <c r="G89" i="1"/>
  <c r="F89" i="1"/>
  <c r="E89" i="1"/>
  <c r="D89" i="1"/>
  <c r="C89" i="1"/>
  <c r="L88" i="1"/>
  <c r="K88" i="1"/>
  <c r="L87" i="1"/>
  <c r="K87" i="1"/>
  <c r="L86" i="1"/>
  <c r="K86" i="1"/>
  <c r="L85" i="1"/>
  <c r="K85" i="1"/>
  <c r="J84" i="1"/>
  <c r="I84" i="1"/>
  <c r="H84" i="1"/>
  <c r="G84" i="1"/>
  <c r="F84" i="1"/>
  <c r="E84" i="1"/>
  <c r="D84" i="1"/>
  <c r="C84" i="1"/>
  <c r="L81" i="1"/>
  <c r="K82" i="1"/>
  <c r="J81" i="1"/>
  <c r="I81" i="1"/>
  <c r="H81" i="1"/>
  <c r="G81" i="1"/>
  <c r="F81" i="1"/>
  <c r="E81" i="1"/>
  <c r="C81" i="1"/>
  <c r="L80" i="1"/>
  <c r="K80" i="1"/>
  <c r="L79" i="1"/>
  <c r="K79" i="1"/>
  <c r="L78" i="1"/>
  <c r="K78" i="1"/>
  <c r="L77" i="1"/>
  <c r="K77" i="1"/>
  <c r="L76" i="1"/>
  <c r="K76" i="1"/>
  <c r="J75" i="1"/>
  <c r="I75" i="1"/>
  <c r="H75" i="1"/>
  <c r="G75" i="1"/>
  <c r="F75" i="1"/>
  <c r="E75" i="1"/>
  <c r="D75" i="1"/>
  <c r="C75" i="1"/>
  <c r="L74" i="1"/>
  <c r="K74" i="1"/>
  <c r="L73" i="1"/>
  <c r="K73" i="1"/>
  <c r="J72" i="1"/>
  <c r="I72" i="1"/>
  <c r="H72" i="1"/>
  <c r="G72" i="1"/>
  <c r="F72" i="1"/>
  <c r="E72" i="1"/>
  <c r="D72" i="1"/>
  <c r="C72" i="1"/>
  <c r="L71" i="1"/>
  <c r="K71" i="1"/>
  <c r="L70" i="1"/>
  <c r="K70" i="1"/>
  <c r="L69" i="1"/>
  <c r="K69" i="1"/>
  <c r="L68" i="1"/>
  <c r="K68" i="1"/>
  <c r="L67" i="1"/>
  <c r="K67" i="1"/>
  <c r="L66" i="1"/>
  <c r="K66" i="1"/>
  <c r="J65" i="1"/>
  <c r="I65" i="1"/>
  <c r="H65" i="1"/>
  <c r="G65" i="1"/>
  <c r="F65" i="1"/>
  <c r="E65" i="1"/>
  <c r="D65" i="1"/>
  <c r="C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J56" i="1"/>
  <c r="I56" i="1"/>
  <c r="H56" i="1"/>
  <c r="G56" i="1"/>
  <c r="F56" i="1"/>
  <c r="E56" i="1"/>
  <c r="D56" i="1"/>
  <c r="C56" i="1"/>
  <c r="L55" i="1"/>
  <c r="K55" i="1"/>
  <c r="L54" i="1"/>
  <c r="K54" i="1"/>
  <c r="L53" i="1"/>
  <c r="K53" i="1"/>
  <c r="L52" i="1"/>
  <c r="K52" i="1"/>
  <c r="L51" i="1"/>
  <c r="K51" i="1"/>
  <c r="J50" i="1"/>
  <c r="I50" i="1"/>
  <c r="H50" i="1"/>
  <c r="G50" i="1"/>
  <c r="F50" i="1"/>
  <c r="E50" i="1"/>
  <c r="D50" i="1"/>
  <c r="C50" i="1"/>
  <c r="L49" i="1"/>
  <c r="K49" i="1"/>
  <c r="L47" i="1"/>
  <c r="K47" i="1"/>
  <c r="L46" i="1"/>
  <c r="K46" i="1"/>
  <c r="J45" i="1"/>
  <c r="I45" i="1"/>
  <c r="H45" i="1"/>
  <c r="G45" i="1"/>
  <c r="F45" i="1"/>
  <c r="E45" i="1"/>
  <c r="D45" i="1"/>
  <c r="C45" i="1"/>
  <c r="L44" i="1"/>
  <c r="K44" i="1"/>
  <c r="L43" i="1"/>
  <c r="K43" i="1"/>
  <c r="J42" i="1"/>
  <c r="I42" i="1"/>
  <c r="H42" i="1"/>
  <c r="G42" i="1"/>
  <c r="F42" i="1"/>
  <c r="E42" i="1"/>
  <c r="D42" i="1"/>
  <c r="C42" i="1"/>
  <c r="L39" i="1"/>
  <c r="K39" i="1"/>
  <c r="L38" i="1"/>
  <c r="K38" i="1"/>
  <c r="L37" i="1"/>
  <c r="K37" i="1"/>
  <c r="J36" i="1"/>
  <c r="J34" i="1" s="1"/>
  <c r="I36" i="1"/>
  <c r="I34" i="1" s="1"/>
  <c r="H36" i="1"/>
  <c r="H34" i="1" s="1"/>
  <c r="G36" i="1"/>
  <c r="G34" i="1" s="1"/>
  <c r="F36" i="1"/>
  <c r="F34" i="1" s="1"/>
  <c r="E36" i="1"/>
  <c r="E34" i="1" s="1"/>
  <c r="D36" i="1"/>
  <c r="C36" i="1"/>
  <c r="L35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J24" i="1"/>
  <c r="I24" i="1"/>
  <c r="H24" i="1"/>
  <c r="G24" i="1"/>
  <c r="F24" i="1"/>
  <c r="E24" i="1"/>
  <c r="D24" i="1"/>
  <c r="C24" i="1"/>
  <c r="L23" i="1"/>
  <c r="L22" i="1" s="1"/>
  <c r="K22" i="1"/>
  <c r="J22" i="1"/>
  <c r="I22" i="1"/>
  <c r="H22" i="1"/>
  <c r="G22" i="1"/>
  <c r="F22" i="1"/>
  <c r="E22" i="1"/>
  <c r="D22" i="1"/>
  <c r="C22" i="1"/>
  <c r="L16" i="1"/>
  <c r="K16" i="1"/>
  <c r="L15" i="1"/>
  <c r="K15" i="1"/>
  <c r="L14" i="1"/>
  <c r="K14" i="1"/>
  <c r="J13" i="1"/>
  <c r="J129" i="1" s="1"/>
  <c r="I13" i="1"/>
  <c r="I129" i="1" s="1"/>
  <c r="H13" i="1"/>
  <c r="H129" i="1" s="1"/>
  <c r="G13" i="1"/>
  <c r="G129" i="1" s="1"/>
  <c r="F13" i="1"/>
  <c r="F129" i="1" s="1"/>
  <c r="E13" i="1"/>
  <c r="E129" i="1" s="1"/>
  <c r="D13" i="1"/>
  <c r="C13" i="1"/>
  <c r="L12" i="1"/>
  <c r="L128" i="1" s="1"/>
  <c r="K12" i="1"/>
  <c r="L11" i="1"/>
  <c r="L127" i="1" s="1"/>
  <c r="K36" i="1" l="1"/>
  <c r="K114" i="1"/>
  <c r="K110" i="1"/>
  <c r="K81" i="1"/>
  <c r="H10" i="1"/>
  <c r="I10" i="1"/>
  <c r="J83" i="1"/>
  <c r="F83" i="1"/>
  <c r="L72" i="1"/>
  <c r="J48" i="1"/>
  <c r="L50" i="1"/>
  <c r="K45" i="1"/>
  <c r="F41" i="1"/>
  <c r="H41" i="1"/>
  <c r="I41" i="1"/>
  <c r="D10" i="1"/>
  <c r="J41" i="1"/>
  <c r="L45" i="1"/>
  <c r="F126" i="1"/>
  <c r="J126" i="1"/>
  <c r="L89" i="1"/>
  <c r="F10" i="1"/>
  <c r="H21" i="1"/>
  <c r="H20" i="1" s="1"/>
  <c r="C41" i="1"/>
  <c r="L13" i="1"/>
  <c r="L10" i="1" s="1"/>
  <c r="L114" i="1"/>
  <c r="L112" i="1" s="1"/>
  <c r="L109" i="1" s="1"/>
  <c r="L42" i="1"/>
  <c r="L24" i="1"/>
  <c r="L21" i="1" s="1"/>
  <c r="G21" i="1"/>
  <c r="G20" i="1" s="1"/>
  <c r="F48" i="1"/>
  <c r="H109" i="1"/>
  <c r="J10" i="1"/>
  <c r="K128" i="1"/>
  <c r="I109" i="1"/>
  <c r="F21" i="1"/>
  <c r="F20" i="1" s="1"/>
  <c r="J21" i="1"/>
  <c r="J20" i="1" s="1"/>
  <c r="L65" i="1"/>
  <c r="H83" i="1"/>
  <c r="D106" i="1"/>
  <c r="C112" i="1"/>
  <c r="I83" i="1"/>
  <c r="I48" i="1"/>
  <c r="I21" i="1"/>
  <c r="I20" i="1" s="1"/>
  <c r="I126" i="1"/>
  <c r="G109" i="1"/>
  <c r="G83" i="1"/>
  <c r="G48" i="1"/>
  <c r="G41" i="1"/>
  <c r="K42" i="1"/>
  <c r="E109" i="1"/>
  <c r="K100" i="1"/>
  <c r="K99" i="1" s="1"/>
  <c r="E83" i="1"/>
  <c r="K84" i="1"/>
  <c r="K72" i="1"/>
  <c r="E48" i="1"/>
  <c r="E41" i="1"/>
  <c r="E21" i="1"/>
  <c r="E20" i="1" s="1"/>
  <c r="E10" i="1"/>
  <c r="E126" i="1"/>
  <c r="C34" i="1"/>
  <c r="L100" i="1"/>
  <c r="L99" i="1" s="1"/>
  <c r="C99" i="1"/>
  <c r="K89" i="1"/>
  <c r="L84" i="1"/>
  <c r="K75" i="1"/>
  <c r="L75" i="1"/>
  <c r="K65" i="1"/>
  <c r="K56" i="1"/>
  <c r="K50" i="1"/>
  <c r="D41" i="1"/>
  <c r="L36" i="1"/>
  <c r="L34" i="1" s="1"/>
  <c r="D21" i="1"/>
  <c r="C21" i="1"/>
  <c r="K13" i="1"/>
  <c r="K129" i="1" s="1"/>
  <c r="C129" i="1"/>
  <c r="D129" i="1"/>
  <c r="D48" i="1"/>
  <c r="H48" i="1"/>
  <c r="D34" i="1"/>
  <c r="C10" i="1"/>
  <c r="G10" i="1"/>
  <c r="K24" i="1"/>
  <c r="K21" i="1" s="1"/>
  <c r="H126" i="1"/>
  <c r="L56" i="1"/>
  <c r="D83" i="1"/>
  <c r="F109" i="1"/>
  <c r="J109" i="1"/>
  <c r="C48" i="1"/>
  <c r="C83" i="1"/>
  <c r="D99" i="1"/>
  <c r="D109" i="1"/>
  <c r="G126" i="1"/>
  <c r="K34" i="1" l="1"/>
  <c r="K20" i="1" s="1"/>
  <c r="K112" i="1"/>
  <c r="K83" i="1"/>
  <c r="L41" i="1"/>
  <c r="J40" i="1"/>
  <c r="J19" i="1" s="1"/>
  <c r="J18" i="1" s="1"/>
  <c r="J17" i="1" s="1"/>
  <c r="J6" i="1" s="1"/>
  <c r="K41" i="1"/>
  <c r="F40" i="1"/>
  <c r="F19" i="1" s="1"/>
  <c r="F18" i="1" s="1"/>
  <c r="F17" i="1" s="1"/>
  <c r="F122" i="1" s="1"/>
  <c r="L83" i="1"/>
  <c r="D40" i="1"/>
  <c r="L48" i="1"/>
  <c r="L129" i="1"/>
  <c r="L126" i="1" s="1"/>
  <c r="H40" i="1"/>
  <c r="H19" i="1" s="1"/>
  <c r="H18" i="1" s="1"/>
  <c r="H17" i="1" s="1"/>
  <c r="H6" i="1" s="1"/>
  <c r="K126" i="1"/>
  <c r="K10" i="1"/>
  <c r="C109" i="1"/>
  <c r="I40" i="1"/>
  <c r="I19" i="1" s="1"/>
  <c r="I18" i="1" s="1"/>
  <c r="I17" i="1" s="1"/>
  <c r="G40" i="1"/>
  <c r="G19" i="1" s="1"/>
  <c r="G18" i="1" s="1"/>
  <c r="G17" i="1" s="1"/>
  <c r="E40" i="1"/>
  <c r="E19" i="1" s="1"/>
  <c r="E18" i="1" s="1"/>
  <c r="E17" i="1" s="1"/>
  <c r="K48" i="1"/>
  <c r="L20" i="1"/>
  <c r="D20" i="1"/>
  <c r="C20" i="1"/>
  <c r="C126" i="1"/>
  <c r="C40" i="1"/>
  <c r="D126" i="1"/>
  <c r="K109" i="1" l="1"/>
  <c r="F6" i="1"/>
  <c r="I130" i="1"/>
  <c r="I6" i="1"/>
  <c r="E130" i="1"/>
  <c r="E6" i="1"/>
  <c r="G130" i="1"/>
  <c r="G6" i="1"/>
  <c r="L40" i="1"/>
  <c r="L19" i="1" s="1"/>
  <c r="L18" i="1" s="1"/>
  <c r="L17" i="1" s="1"/>
  <c r="H130" i="1"/>
  <c r="H122" i="1"/>
  <c r="J130" i="1"/>
  <c r="J122" i="1"/>
  <c r="F130" i="1"/>
  <c r="K40" i="1"/>
  <c r="I122" i="1"/>
  <c r="G122" i="1"/>
  <c r="E122" i="1"/>
  <c r="C19" i="1"/>
  <c r="D19" i="1"/>
  <c r="L130" i="1" l="1"/>
  <c r="L6" i="1"/>
  <c r="K19" i="1"/>
  <c r="K18" i="1" s="1"/>
  <c r="K17" i="1" s="1"/>
  <c r="L122" i="1"/>
  <c r="L124" i="1" s="1"/>
  <c r="C18" i="1"/>
  <c r="D18" i="1"/>
  <c r="K122" i="1" l="1"/>
  <c r="K6" i="1"/>
  <c r="K130" i="1"/>
  <c r="C17" i="1"/>
  <c r="D17" i="1"/>
  <c r="D6" i="1" s="1"/>
  <c r="C122" i="1" l="1"/>
  <c r="C6" i="1"/>
  <c r="D122" i="1"/>
  <c r="H123" i="1" s="1"/>
  <c r="H124" i="1" s="1"/>
  <c r="J123" i="1" s="1"/>
  <c r="J124" i="1" s="1"/>
  <c r="C130" i="1"/>
  <c r="D130" i="1"/>
</calcChain>
</file>

<file path=xl/sharedStrings.xml><?xml version="1.0" encoding="utf-8"?>
<sst xmlns="http://schemas.openxmlformats.org/spreadsheetml/2006/main" count="150" uniqueCount="140">
  <si>
    <t>VSIA "Latvijas Radio" plānotā un faktiskā naudas plūsma un darbības rādītāji</t>
  </si>
  <si>
    <t>EKK kods</t>
  </si>
  <si>
    <t>I ceturksnis</t>
  </si>
  <si>
    <t>II ceturksnis</t>
  </si>
  <si>
    <t>IIIceturksnis</t>
  </si>
  <si>
    <t>IV ceturksnis</t>
  </si>
  <si>
    <t>Plāns</t>
  </si>
  <si>
    <t>Izpilde</t>
  </si>
  <si>
    <t>I. Finanšu rādītāji</t>
  </si>
  <si>
    <t>Ieņēmumi - kopā</t>
  </si>
  <si>
    <t>Valsts budžeta dotācija</t>
  </si>
  <si>
    <t>Transferts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</si>
  <si>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</si>
  <si>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</si>
  <si>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</si>
  <si>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</si>
  <si>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</si>
  <si>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</si>
  <si>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</si>
  <si>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</si>
  <si>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</si>
  <si>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</si>
  <si>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</si>
  <si>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</si>
  <si>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</si>
  <si>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</si>
  <si>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</si>
  <si>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</si>
  <si>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speciālas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</si>
  <si>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</si>
  <si>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</si>
  <si>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</si>
  <si>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</si>
  <si>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</si>
  <si>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</si>
  <si>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</si>
  <si>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</si>
  <si>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</si>
  <si>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</si>
  <si>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</si>
  <si>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</si>
  <si>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</si>
  <si>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</si>
  <si>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</si>
  <si>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</si>
  <si>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</si>
  <si>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</si>
  <si>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</si>
  <si>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</si>
  <si>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</si>
  <si>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</si>
  <si>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</si>
  <si>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</si>
  <si>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 xml:space="preserve">Izdevumi par atkritumu savākšanu, izvešanu no apdzīvotām vietām </t>
  </si>
  <si>
    <t>Izdevumi par pārējiem komunālajiem pakalpojumiem</t>
  </si>
  <si>
    <t>Iestādes administratīvie izdevumi un ar iestādes darbības nodrošināšanu saistītie izdevumi</t>
  </si>
  <si>
    <t>Administratīvie izdevumi un sabiedriskās attiecības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</si>
  <si>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</si>
  <si>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</si>
  <si>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</si>
  <si>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saņemtajiem apmācību pakalpojumiem</t>
  </si>
  <si>
    <t>Maksājumu pakalpojumi un komisijas</t>
  </si>
  <si>
    <t>Ārvalstīs strādājošo darbinieku dzīvokļa īres un komunālo izdevumu kompensācija</t>
  </si>
  <si>
    <t>Pārējie iestādes administratīvie izdevumi</t>
  </si>
  <si>
    <t>Remontdarbi un iestāžu uzturēšanas pakalpojumi (izņemot kapitālo remontu)</t>
  </si>
  <si>
    <t>Ēku, 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</si>
  <si>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</si>
  <si>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</si>
  <si>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</si>
  <si>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</si>
  <si>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</si>
  <si>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</si>
  <si>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</si>
  <si>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</si>
  <si>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</si>
  <si>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</si>
  <si>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</si>
  <si>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</si>
  <si>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</si>
  <si>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</si>
  <si>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</si>
  <si>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</si>
  <si>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</si>
  <si>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</si>
  <si>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</si>
  <si>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</si>
  <si>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</si>
  <si>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</si>
  <si>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</si>
  <si>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</si>
  <si>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</si>
  <si>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</si>
  <si>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</si>
  <si>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</si>
  <si>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</si>
  <si>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</si>
  <si>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</si>
  <si>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</si>
  <si>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</si>
  <si>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</si>
  <si>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</si>
  <si>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</si>
  <si>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Uzņēmuma ienākuma nodoklis</t>
  </si>
  <si>
    <t>Pārējie budžeta iestāžu pārskaitītie nodokļi un nodevas</t>
  </si>
  <si>
    <t>Maksājumi par budžeta iestādēm piemērotajām sankcijām</t>
  </si>
  <si>
    <t>Procentu izdevumi</t>
  </si>
  <si>
    <t>Procentu maksājumi iekšzemes kredītiestādēm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</si>
  <si>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</si>
  <si>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</si>
  <si>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</si>
  <si>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</si>
  <si>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</si>
  <si>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</si>
  <si>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</si>
  <si>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</si>
  <si>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</si>
  <si>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</si>
  <si>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</si>
  <si>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</si>
  <si>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Ilgtermiņa ieguldījumi nomātajos pamatlīdzekļos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</si>
  <si>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</si>
  <si>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</si>
  <si>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</si>
  <si>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</si>
  <si>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Ieņēmumi kopā:</t>
  </si>
  <si>
    <t>Valsts Budžeta dotācija</t>
  </si>
  <si>
    <t>Transferts no kultūras ministrijas</t>
  </si>
  <si>
    <t>Pašu ieņēmumi</t>
  </si>
  <si>
    <t>Izdevumi kopā:</t>
  </si>
  <si>
    <t>Štata vietas</t>
  </si>
  <si>
    <t>Uzņēmuma vadītājs_____________________</t>
  </si>
  <si>
    <t>Sagatavoja___________________________</t>
  </si>
  <si>
    <t>I.Rone 67206668</t>
  </si>
  <si>
    <t>II. Ieņēmumu un izdevumu ekonomiskais aprēķins</t>
  </si>
  <si>
    <t>2024.gadā</t>
  </si>
  <si>
    <t>2024.gads</t>
  </si>
  <si>
    <t>Sabiedriskā pasūtījuma izstrādes, uzskaites un izpildes uzraudzības kārtības nolikuma</t>
  </si>
  <si>
    <t>Pielikums Nr. 2 "Plānotā un faktiskā naudas plūsma"</t>
  </si>
  <si>
    <t>Darbinieku skaits, t.sk.:</t>
  </si>
  <si>
    <t>Administrācijas darbinieku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</si>
</sst>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9"/>
      <color indexed="8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sz val="12"/>
      <name val="Times New Roman"/>
      <family val="1"/>
    </font>
    <font>
      <u/>
      <sz val="11"/>
      <color theme="10"/>
      <name val="Calibri"/>
      <family val="2"/>
      <charset val="186"/>
    </font>
    <font>
      <u/>
      <sz val="10"/>
      <color indexed="12"/>
      <name val="MS Sans Serif"/>
      <family val="2"/>
      <charset val="186"/>
    </font>
    <font>
      <b/>
      <sz val="12"/>
      <color theme="4" tint="0.79998168889431442"/>
      <name val="Times New Roman"/>
      <family val="1"/>
      <charset val="186"/>
    </font>
    <font>
      <b/>
      <sz val="11"/>
      <color theme="4" tint="0.79998168889431442"/>
      <name val="Calibri"/>
      <family val="2"/>
      <charset val="186"/>
    </font>
    <font>
      <b/>
      <sz val="10"/>
      <color theme="4" tint="0.7999816888943144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4" fillId="0" borderId="0" xfId="0" applyFont="1"/>
    <xf numFmtId="3" fontId="5" fillId="0" borderId="0" xfId="0" applyNumberFormat="1" applyFont="1" applyAlignment="1">
      <alignment vertical="top"/>
    </xf>
    <xf numFmtId="0" fontId="9" fillId="0" borderId="0" xfId="0" applyFont="1"/>
    <xf numFmtId="3" fontId="1" fillId="0" borderId="4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1" fillId="2" borderId="10" xfId="1" applyFont="1" applyFill="1" applyBorder="1"/>
    <xf numFmtId="3" fontId="3" fillId="2" borderId="11" xfId="0" applyNumberFormat="1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vertical="top" wrapText="1"/>
    </xf>
    <xf numFmtId="3" fontId="13" fillId="2" borderId="11" xfId="0" applyNumberFormat="1" applyFont="1" applyFill="1" applyBorder="1" applyAlignment="1">
      <alignment vertical="top"/>
    </xf>
    <xf numFmtId="0" fontId="14" fillId="0" borderId="0" xfId="0" applyFont="1"/>
    <xf numFmtId="0" fontId="15" fillId="0" borderId="12" xfId="0" applyFont="1" applyBorder="1" applyAlignment="1">
      <alignment vertical="top"/>
    </xf>
    <xf numFmtId="0" fontId="7" fillId="0" borderId="13" xfId="0" applyFont="1" applyBorder="1" applyAlignment="1">
      <alignment vertical="top" wrapText="1"/>
    </xf>
    <xf numFmtId="3" fontId="1" fillId="3" borderId="14" xfId="0" applyNumberFormat="1" applyFont="1" applyFill="1" applyBorder="1" applyAlignment="1">
      <alignment vertical="top"/>
    </xf>
    <xf numFmtId="0" fontId="7" fillId="0" borderId="16" xfId="0" applyFont="1" applyBorder="1" applyAlignment="1">
      <alignment vertical="top" wrapText="1"/>
    </xf>
    <xf numFmtId="3" fontId="1" fillId="0" borderId="17" xfId="0" applyNumberFormat="1" applyFont="1" applyBorder="1" applyAlignment="1">
      <alignment vertical="top"/>
    </xf>
    <xf numFmtId="0" fontId="16" fillId="0" borderId="15" xfId="0" applyFont="1" applyBorder="1" applyAlignment="1">
      <alignment vertical="top"/>
    </xf>
    <xf numFmtId="3" fontId="2" fillId="3" borderId="17" xfId="0" applyNumberFormat="1" applyFont="1" applyFill="1" applyBorder="1" applyAlignment="1">
      <alignment vertical="top"/>
    </xf>
    <xf numFmtId="0" fontId="16" fillId="0" borderId="18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3" fontId="2" fillId="3" borderId="20" xfId="0" applyNumberFormat="1" applyFont="1" applyFill="1" applyBorder="1" applyAlignment="1">
      <alignment vertical="top"/>
    </xf>
    <xf numFmtId="0" fontId="7" fillId="2" borderId="21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vertical="top" wrapText="1"/>
    </xf>
    <xf numFmtId="3" fontId="13" fillId="2" borderId="3" xfId="0" applyNumberFormat="1" applyFont="1" applyFill="1" applyBorder="1" applyAlignment="1">
      <alignment vertical="top"/>
    </xf>
    <xf numFmtId="0" fontId="17" fillId="0" borderId="0" xfId="0" applyFont="1"/>
    <xf numFmtId="0" fontId="7" fillId="4" borderId="21" xfId="0" applyFont="1" applyFill="1" applyBorder="1" applyAlignment="1">
      <alignment horizontal="right" vertical="top" wrapText="1"/>
    </xf>
    <xf numFmtId="0" fontId="7" fillId="4" borderId="10" xfId="0" applyFont="1" applyFill="1" applyBorder="1" applyAlignment="1">
      <alignment vertical="top" wrapText="1"/>
    </xf>
    <xf numFmtId="3" fontId="13" fillId="4" borderId="3" xfId="0" applyNumberFormat="1" applyFont="1" applyFill="1" applyBorder="1" applyAlignment="1">
      <alignment vertical="top"/>
    </xf>
    <xf numFmtId="0" fontId="18" fillId="5" borderId="2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vertical="top" wrapText="1"/>
    </xf>
    <xf numFmtId="3" fontId="1" fillId="5" borderId="3" xfId="0" applyNumberFormat="1" applyFont="1" applyFill="1" applyBorder="1" applyAlignment="1">
      <alignment vertical="top"/>
    </xf>
    <xf numFmtId="0" fontId="7" fillId="0" borderId="12" xfId="0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/>
    </xf>
    <xf numFmtId="0" fontId="7" fillId="0" borderId="15" xfId="0" applyFont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left" vertical="top" wrapText="1"/>
    </xf>
    <xf numFmtId="3" fontId="2" fillId="3" borderId="17" xfId="0" applyNumberFormat="1" applyFont="1" applyFill="1" applyBorder="1" applyAlignment="1">
      <alignment horizontal="right" vertical="top"/>
    </xf>
    <xf numFmtId="0" fontId="19" fillId="0" borderId="0" xfId="0" applyFont="1"/>
    <xf numFmtId="0" fontId="7" fillId="0" borderId="15" xfId="0" applyFont="1" applyBorder="1" applyAlignment="1" applyProtection="1">
      <alignment horizontal="righ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3" fontId="2" fillId="3" borderId="17" xfId="0" applyNumberFormat="1" applyFont="1" applyFill="1" applyBorder="1" applyAlignment="1" applyProtection="1">
      <alignment horizontal="right" vertical="top"/>
      <protection locked="0"/>
    </xf>
    <xf numFmtId="3" fontId="2" fillId="3" borderId="17" xfId="0" applyNumberFormat="1" applyFont="1" applyFill="1" applyBorder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3" fontId="2" fillId="3" borderId="17" xfId="0" applyNumberFormat="1" applyFont="1" applyFill="1" applyBorder="1" applyAlignment="1" applyProtection="1">
      <alignment horizontal="center" vertical="top"/>
      <protection locked="0"/>
    </xf>
    <xf numFmtId="0" fontId="7" fillId="0" borderId="15" xfId="0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left" vertical="top"/>
    </xf>
    <xf numFmtId="3" fontId="2" fillId="3" borderId="17" xfId="0" applyNumberFormat="1" applyFont="1" applyFill="1" applyBorder="1" applyAlignment="1">
      <alignment horizontal="center" vertical="top"/>
    </xf>
    <xf numFmtId="0" fontId="7" fillId="0" borderId="16" xfId="0" applyFont="1" applyBorder="1" applyAlignment="1" applyProtection="1">
      <alignment vertical="top" wrapText="1"/>
      <protection locked="0"/>
    </xf>
    <xf numFmtId="0" fontId="18" fillId="7" borderId="21" xfId="0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vertical="top" wrapText="1"/>
    </xf>
    <xf numFmtId="3" fontId="1" fillId="7" borderId="3" xfId="0" applyNumberFormat="1" applyFont="1" applyFill="1" applyBorder="1" applyAlignment="1">
      <alignment horizontal="left" vertical="top"/>
    </xf>
    <xf numFmtId="3" fontId="2" fillId="3" borderId="17" xfId="0" applyNumberFormat="1" applyFont="1" applyFill="1" applyBorder="1" applyAlignment="1">
      <alignment horizontal="left" vertical="top"/>
    </xf>
    <xf numFmtId="3" fontId="2" fillId="0" borderId="17" xfId="0" applyNumberFormat="1" applyFont="1" applyBorder="1" applyAlignment="1">
      <alignment vertical="top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vertical="top" wrapText="1"/>
    </xf>
    <xf numFmtId="3" fontId="2" fillId="3" borderId="24" xfId="0" applyNumberFormat="1" applyFont="1" applyFill="1" applyBorder="1" applyAlignment="1">
      <alignment vertical="top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vertical="top"/>
    </xf>
    <xf numFmtId="3" fontId="1" fillId="0" borderId="14" xfId="0" applyNumberFormat="1" applyFont="1" applyBorder="1" applyAlignment="1">
      <alignment vertical="top"/>
    </xf>
    <xf numFmtId="0" fontId="20" fillId="7" borderId="21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vertical="top" wrapText="1"/>
    </xf>
    <xf numFmtId="0" fontId="21" fillId="0" borderId="0" xfId="0" applyFont="1"/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22" fillId="0" borderId="0" xfId="0" applyFont="1"/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vertical="top" wrapText="1"/>
    </xf>
    <xf numFmtId="0" fontId="15" fillId="0" borderId="15" xfId="0" applyFont="1" applyBorder="1" applyAlignment="1">
      <alignment horizontal="left" vertical="top" wrapText="1"/>
    </xf>
    <xf numFmtId="0" fontId="1" fillId="0" borderId="0" xfId="0" applyFont="1"/>
    <xf numFmtId="3" fontId="1" fillId="3" borderId="17" xfId="0" applyNumberFormat="1" applyFont="1" applyFill="1" applyBorder="1" applyAlignment="1">
      <alignment horizontal="center" vertical="top"/>
    </xf>
    <xf numFmtId="3" fontId="1" fillId="3" borderId="17" xfId="0" applyNumberFormat="1" applyFont="1" applyFill="1" applyBorder="1" applyAlignment="1">
      <alignment vertical="top"/>
    </xf>
    <xf numFmtId="0" fontId="15" fillId="0" borderId="15" xfId="0" applyFont="1" applyBorder="1" applyAlignment="1">
      <alignment horizontal="right" vertical="top" wrapText="1"/>
    </xf>
    <xf numFmtId="0" fontId="2" fillId="0" borderId="0" xfId="0" applyFont="1"/>
    <xf numFmtId="0" fontId="15" fillId="0" borderId="18" xfId="0" applyFont="1" applyBorder="1" applyAlignment="1">
      <alignment horizontal="right" vertical="top" wrapText="1"/>
    </xf>
    <xf numFmtId="0" fontId="15" fillId="0" borderId="18" xfId="0" applyFont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vertical="top"/>
    </xf>
    <xf numFmtId="3" fontId="2" fillId="3" borderId="3" xfId="0" applyNumberFormat="1" applyFont="1" applyFill="1" applyBorder="1" applyAlignment="1">
      <alignment vertical="top"/>
    </xf>
    <xf numFmtId="0" fontId="15" fillId="0" borderId="8" xfId="0" applyFont="1" applyBorder="1" applyAlignment="1">
      <alignment horizontal="center" vertical="top" wrapText="1"/>
    </xf>
    <xf numFmtId="0" fontId="16" fillId="0" borderId="21" xfId="0" applyFont="1" applyBorder="1"/>
    <xf numFmtId="3" fontId="1" fillId="0" borderId="3" xfId="0" applyNumberFormat="1" applyFont="1" applyBorder="1" applyAlignment="1">
      <alignment vertical="top"/>
    </xf>
    <xf numFmtId="3" fontId="2" fillId="0" borderId="3" xfId="0" applyNumberFormat="1" applyFont="1" applyBorder="1" applyAlignment="1" applyProtection="1">
      <alignment vertical="top"/>
      <protection locked="0"/>
    </xf>
    <xf numFmtId="0" fontId="7" fillId="2" borderId="21" xfId="0" applyFont="1" applyFill="1" applyBorder="1" applyAlignment="1">
      <alignment horizontal="right" vertical="top"/>
    </xf>
    <xf numFmtId="0" fontId="7" fillId="2" borderId="10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vertical="top"/>
    </xf>
    <xf numFmtId="0" fontId="7" fillId="7" borderId="12" xfId="0" applyFont="1" applyFill="1" applyBorder="1" applyAlignment="1">
      <alignment horizontal="right" vertical="top"/>
    </xf>
    <xf numFmtId="0" fontId="7" fillId="7" borderId="13" xfId="0" applyFont="1" applyFill="1" applyBorder="1" applyAlignment="1">
      <alignment vertical="top"/>
    </xf>
    <xf numFmtId="3" fontId="1" fillId="7" borderId="14" xfId="0" applyNumberFormat="1" applyFont="1" applyFill="1" applyBorder="1" applyAlignment="1">
      <alignment vertical="top"/>
    </xf>
    <xf numFmtId="0" fontId="7" fillId="0" borderId="15" xfId="0" applyFont="1" applyBorder="1" applyAlignment="1">
      <alignment horizontal="right" vertical="top"/>
    </xf>
    <xf numFmtId="0" fontId="26" fillId="0" borderId="16" xfId="0" applyFont="1" applyBorder="1" applyAlignment="1">
      <alignment vertical="top"/>
    </xf>
    <xf numFmtId="0" fontId="26" fillId="0" borderId="13" xfId="0" applyFont="1" applyBorder="1" applyAlignment="1">
      <alignment vertical="top" wrapText="1"/>
    </xf>
    <xf numFmtId="0" fontId="7" fillId="7" borderId="15" xfId="0" applyFont="1" applyFill="1" applyBorder="1" applyAlignment="1">
      <alignment horizontal="right" vertical="top"/>
    </xf>
    <xf numFmtId="0" fontId="7" fillId="7" borderId="16" xfId="0" applyFont="1" applyFill="1" applyBorder="1" applyAlignment="1">
      <alignment vertical="top"/>
    </xf>
    <xf numFmtId="3" fontId="1" fillId="7" borderId="17" xfId="0" applyNumberFormat="1" applyFont="1" applyFill="1" applyBorder="1" applyAlignment="1">
      <alignment vertical="top"/>
    </xf>
    <xf numFmtId="0" fontId="7" fillId="0" borderId="21" xfId="0" applyFont="1" applyBorder="1" applyAlignment="1">
      <alignment horizontal="right" vertical="top"/>
    </xf>
    <xf numFmtId="0" fontId="7" fillId="0" borderId="10" xfId="0" applyFont="1" applyBorder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3" fontId="1" fillId="0" borderId="0" xfId="0" applyNumberFormat="1" applyFont="1"/>
    <xf numFmtId="3" fontId="27" fillId="0" borderId="0" xfId="0" applyNumberFormat="1" applyFont="1"/>
    <xf numFmtId="0" fontId="26" fillId="0" borderId="0" xfId="0" applyFont="1" applyAlignment="1">
      <alignment vertical="top"/>
    </xf>
    <xf numFmtId="0" fontId="28" fillId="0" borderId="0" xfId="0" applyFont="1" applyAlignment="1">
      <alignment wrapText="1"/>
    </xf>
    <xf numFmtId="0" fontId="28" fillId="0" borderId="0" xfId="0" applyFont="1"/>
    <xf numFmtId="3" fontId="24" fillId="0" borderId="0" xfId="0" applyNumberFormat="1" applyFont="1"/>
    <xf numFmtId="3" fontId="25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25" fillId="0" borderId="0" xfId="0" applyNumberFormat="1" applyFont="1" applyAlignment="1">
      <alignment horizontal="centerContinuous"/>
    </xf>
    <xf numFmtId="3" fontId="23" fillId="0" borderId="0" xfId="0" applyNumberFormat="1" applyFont="1" applyAlignment="1">
      <alignment horizontal="centerContinuous"/>
    </xf>
    <xf numFmtId="0" fontId="30" fillId="0" borderId="0" xfId="2" applyFont="1" applyAlignment="1" applyProtection="1"/>
    <xf numFmtId="3" fontId="1" fillId="6" borderId="4" xfId="0" applyNumberFormat="1" applyFont="1" applyFill="1" applyBorder="1" applyAlignment="1">
      <alignment horizontal="center" vertical="top"/>
    </xf>
    <xf numFmtId="3" fontId="2" fillId="3" borderId="17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 applyProtection="1">
      <alignment horizontal="right" vertical="center"/>
      <protection locked="0"/>
    </xf>
    <xf numFmtId="3" fontId="2" fillId="3" borderId="17" xfId="0" applyNumberFormat="1" applyFont="1" applyFill="1" applyBorder="1" applyAlignment="1" applyProtection="1">
      <alignment vertical="center"/>
      <protection locked="0"/>
    </xf>
    <xf numFmtId="3" fontId="2" fillId="0" borderId="17" xfId="0" applyNumberFormat="1" applyFont="1" applyBorder="1" applyAlignment="1">
      <alignment vertical="center"/>
    </xf>
    <xf numFmtId="3" fontId="2" fillId="6" borderId="3" xfId="0" applyNumberFormat="1" applyFont="1" applyFill="1" applyBorder="1" applyAlignment="1" applyProtection="1">
      <alignment vertical="top"/>
      <protection locked="0"/>
    </xf>
    <xf numFmtId="3" fontId="1" fillId="0" borderId="17" xfId="0" applyNumberFormat="1" applyFont="1" applyBorder="1" applyAlignment="1">
      <alignment horizontal="right" vertical="center"/>
    </xf>
    <xf numFmtId="0" fontId="7" fillId="6" borderId="16" xfId="0" applyFont="1" applyFill="1" applyBorder="1" applyAlignment="1">
      <alignment vertical="top" wrapText="1"/>
    </xf>
    <xf numFmtId="0" fontId="15" fillId="6" borderId="16" xfId="0" applyFont="1" applyFill="1" applyBorder="1" applyAlignment="1">
      <alignment vertical="top" wrapText="1"/>
    </xf>
    <xf numFmtId="0" fontId="15" fillId="6" borderId="19" xfId="0" applyFont="1" applyFill="1" applyBorder="1" applyAlignment="1">
      <alignment vertical="top" wrapText="1"/>
    </xf>
    <xf numFmtId="0" fontId="7" fillId="6" borderId="16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/>
    <xf numFmtId="3" fontId="2" fillId="8" borderId="3" xfId="0" applyNumberFormat="1" applyFont="1" applyFill="1" applyBorder="1" applyAlignment="1" applyProtection="1">
      <alignment vertical="top"/>
      <protection locked="0"/>
    </xf>
    <xf numFmtId="3" fontId="2" fillId="8" borderId="3" xfId="0" applyNumberFormat="1" applyFont="1" applyFill="1" applyBorder="1" applyAlignment="1">
      <alignment vertical="top"/>
    </xf>
    <xf numFmtId="3" fontId="9" fillId="0" borderId="0" xfId="0" applyNumberFormat="1" applyFont="1"/>
    <xf numFmtId="3" fontId="21" fillId="0" borderId="0" xfId="0" applyNumberFormat="1" applyFont="1"/>
    <xf numFmtId="0" fontId="15" fillId="6" borderId="9" xfId="0" applyFont="1" applyFill="1" applyBorder="1" applyAlignment="1">
      <alignment vertical="top" wrapText="1"/>
    </xf>
    <xf numFmtId="0" fontId="15" fillId="6" borderId="10" xfId="0" applyFont="1" applyFill="1" applyBorder="1" applyAlignment="1">
      <alignment wrapText="1"/>
    </xf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3" fontId="32" fillId="0" borderId="0" xfId="0" applyNumberFormat="1" applyFont="1" applyAlignment="1">
      <alignment horizontal="center" vertical="top"/>
    </xf>
    <xf numFmtId="0" fontId="33" fillId="0" borderId="0" xfId="0" applyFont="1"/>
    <xf numFmtId="0" fontId="16" fillId="6" borderId="10" xfId="0" applyFont="1" applyFill="1" applyBorder="1" applyAlignment="1">
      <alignment horizontal="left" wrapText="1"/>
    </xf>
    <xf numFmtId="3" fontId="1" fillId="6" borderId="3" xfId="0" applyNumberFormat="1" applyFont="1" applyFill="1" applyBorder="1" applyAlignment="1">
      <alignment vertical="top"/>
    </xf>
    <xf numFmtId="0" fontId="9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1" fillId="0" borderId="14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Hipersaite" xfId="2" builtinId="8"/>
    <cellStyle name="Normal_10 forma" xfId="1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topLeftCell="A2" zoomScale="80" zoomScaleNormal="80" workbookViewId="0">
      <selection activeCell="N124" sqref="N124"/>
    </sheetView>
  </sheetViews>
  <sheetFormatPr defaultColWidth="11.42578125" defaultRowHeight="12.75" outlineLevelRow="2" x14ac:dyDescent="0.2"/>
  <cols>
    <col min="1" max="1" width="9.85546875" style="103" customWidth="1"/>
    <col min="2" max="2" width="39" style="104" customWidth="1"/>
    <col min="3" max="3" width="14.28515625" style="3" customWidth="1"/>
    <col min="4" max="4" width="11.5703125" style="3" customWidth="1"/>
    <col min="5" max="5" width="13.7109375" style="3" customWidth="1"/>
    <col min="6" max="6" width="11.5703125" style="3" customWidth="1"/>
    <col min="7" max="7" width="14.85546875" style="3" customWidth="1"/>
    <col min="8" max="8" width="11.5703125" style="3" customWidth="1"/>
    <col min="9" max="9" width="13.7109375" style="3" customWidth="1"/>
    <col min="10" max="10" width="11.5703125" style="3" customWidth="1"/>
    <col min="11" max="11" width="16.28515625" style="105" customWidth="1"/>
    <col min="12" max="12" width="11.5703125" style="105" customWidth="1"/>
    <col min="13" max="16384" width="11.42578125" style="4"/>
  </cols>
  <sheetData>
    <row r="1" spans="1:14" hidden="1" x14ac:dyDescent="0.2">
      <c r="A1" s="1"/>
      <c r="B1" s="2"/>
      <c r="K1" s="149"/>
      <c r="L1" s="149"/>
    </row>
    <row r="2" spans="1:14" ht="15.75" customHeight="1" x14ac:dyDescent="0.2">
      <c r="A2" s="160" t="s">
        <v>136</v>
      </c>
      <c r="B2" s="160"/>
      <c r="C2" s="160"/>
      <c r="D2" s="5"/>
      <c r="E2" s="5"/>
      <c r="F2" s="5"/>
      <c r="G2" s="5"/>
      <c r="H2" s="5"/>
      <c r="I2" s="5"/>
      <c r="K2" s="149"/>
      <c r="L2" s="149"/>
    </row>
    <row r="3" spans="1:14" x14ac:dyDescent="0.2">
      <c r="A3" s="160" t="s">
        <v>137</v>
      </c>
      <c r="B3" s="160"/>
      <c r="C3" s="5"/>
      <c r="D3" s="5"/>
      <c r="E3" s="5"/>
      <c r="F3" s="5"/>
      <c r="G3" s="5"/>
      <c r="H3" s="5"/>
      <c r="I3" s="5"/>
      <c r="K3" s="149"/>
      <c r="L3" s="149"/>
    </row>
    <row r="4" spans="1:14" ht="15.75" x14ac:dyDescent="0.2">
      <c r="A4" s="150" t="s">
        <v>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4" ht="15.75" x14ac:dyDescent="0.2">
      <c r="A5" s="150" t="s">
        <v>134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4" s="142" customFormat="1" ht="12.75" customHeight="1" x14ac:dyDescent="0.2">
      <c r="A6" s="139"/>
      <c r="B6" s="140"/>
      <c r="C6" s="141">
        <f>C10-C17</f>
        <v>0</v>
      </c>
      <c r="D6" s="141">
        <f t="shared" ref="D6:L6" si="0">D10-D17</f>
        <v>0</v>
      </c>
      <c r="E6" s="141">
        <f t="shared" si="0"/>
        <v>0</v>
      </c>
      <c r="F6" s="141">
        <f t="shared" si="0"/>
        <v>0</v>
      </c>
      <c r="G6" s="141">
        <f t="shared" si="0"/>
        <v>0</v>
      </c>
      <c r="H6" s="141">
        <f t="shared" si="0"/>
        <v>0</v>
      </c>
      <c r="I6" s="141">
        <f t="shared" si="0"/>
        <v>0</v>
      </c>
      <c r="J6" s="141">
        <f t="shared" si="0"/>
        <v>0</v>
      </c>
      <c r="K6" s="141">
        <f t="shared" si="0"/>
        <v>0</v>
      </c>
      <c r="L6" s="141">
        <f t="shared" si="0"/>
        <v>0</v>
      </c>
    </row>
    <row r="7" spans="1:14" s="6" customFormat="1" ht="48.95" customHeight="1" x14ac:dyDescent="0.2">
      <c r="A7" s="151" t="s">
        <v>1</v>
      </c>
      <c r="B7" s="153"/>
      <c r="C7" s="155" t="s">
        <v>2</v>
      </c>
      <c r="D7" s="155"/>
      <c r="E7" s="156" t="s">
        <v>3</v>
      </c>
      <c r="F7" s="157"/>
      <c r="G7" s="158" t="s">
        <v>4</v>
      </c>
      <c r="H7" s="159"/>
      <c r="I7" s="158" t="s">
        <v>5</v>
      </c>
      <c r="J7" s="159"/>
      <c r="K7" s="156" t="s">
        <v>135</v>
      </c>
      <c r="L7" s="157"/>
    </row>
    <row r="8" spans="1:14" s="6" customFormat="1" x14ac:dyDescent="0.2">
      <c r="A8" s="152"/>
      <c r="B8" s="154"/>
      <c r="C8" s="7" t="s">
        <v>6</v>
      </c>
      <c r="D8" s="8" t="s">
        <v>7</v>
      </c>
      <c r="E8" s="120" t="s">
        <v>6</v>
      </c>
      <c r="F8" s="8" t="s">
        <v>7</v>
      </c>
      <c r="G8" s="120" t="s">
        <v>6</v>
      </c>
      <c r="H8" s="8" t="s">
        <v>7</v>
      </c>
      <c r="I8" s="120" t="s">
        <v>6</v>
      </c>
      <c r="J8" s="8" t="s">
        <v>7</v>
      </c>
      <c r="K8" s="7" t="s">
        <v>6</v>
      </c>
      <c r="L8" s="8" t="s">
        <v>7</v>
      </c>
    </row>
    <row r="9" spans="1:14" s="6" customFormat="1" outlineLevel="2" x14ac:dyDescent="0.2">
      <c r="A9" s="9"/>
      <c r="B9" s="10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4" s="15" customFormat="1" ht="14.25" outlineLevel="2" x14ac:dyDescent="0.2">
      <c r="A10" s="12"/>
      <c r="B10" s="13" t="s">
        <v>9</v>
      </c>
      <c r="C10" s="14">
        <f t="shared" ref="C10:J10" si="1">C11+C12+C13</f>
        <v>4020986</v>
      </c>
      <c r="D10" s="14">
        <f t="shared" si="1"/>
        <v>0</v>
      </c>
      <c r="E10" s="14">
        <f t="shared" si="1"/>
        <v>3951516</v>
      </c>
      <c r="F10" s="14">
        <f t="shared" si="1"/>
        <v>0</v>
      </c>
      <c r="G10" s="14">
        <f t="shared" si="1"/>
        <v>3721028</v>
      </c>
      <c r="H10" s="14">
        <f t="shared" si="1"/>
        <v>0</v>
      </c>
      <c r="I10" s="14">
        <f t="shared" si="1"/>
        <v>3865803</v>
      </c>
      <c r="J10" s="14">
        <f t="shared" si="1"/>
        <v>0</v>
      </c>
      <c r="K10" s="14">
        <f>K11+K12+K13</f>
        <v>15559333</v>
      </c>
      <c r="L10" s="14">
        <f>L11+L12+L13</f>
        <v>0</v>
      </c>
    </row>
    <row r="11" spans="1:14" ht="15" customHeight="1" outlineLevel="2" x14ac:dyDescent="0.2">
      <c r="A11" s="16">
        <v>21710</v>
      </c>
      <c r="B11" s="17" t="s">
        <v>10</v>
      </c>
      <c r="C11" s="18">
        <v>3855986</v>
      </c>
      <c r="D11" s="18"/>
      <c r="E11" s="18">
        <v>3911516</v>
      </c>
      <c r="F11" s="18"/>
      <c r="G11" s="18">
        <v>3676028</v>
      </c>
      <c r="H11" s="18"/>
      <c r="I11" s="18">
        <v>3765803</v>
      </c>
      <c r="J11" s="18"/>
      <c r="K11" s="18">
        <f>C11+E11+G11+I11</f>
        <v>15209333</v>
      </c>
      <c r="L11" s="18">
        <f>D11+F11+H11+J11</f>
        <v>0</v>
      </c>
    </row>
    <row r="12" spans="1:14" hidden="1" outlineLevel="2" x14ac:dyDescent="0.2">
      <c r="A12" s="16">
        <v>21499</v>
      </c>
      <c r="B12" s="17" t="s">
        <v>11</v>
      </c>
      <c r="C12" s="18"/>
      <c r="D12" s="18"/>
      <c r="E12" s="18"/>
      <c r="F12" s="18"/>
      <c r="G12" s="18"/>
      <c r="H12" s="18"/>
      <c r="I12" s="18"/>
      <c r="J12" s="18"/>
      <c r="K12" s="18">
        <f>C12+E12+G12+I12</f>
        <v>0</v>
      </c>
      <c r="L12" s="18">
        <f>D12+F12+H12+J12</f>
        <v>0</v>
      </c>
    </row>
    <row r="13" spans="1:14" outlineLevel="2" x14ac:dyDescent="0.2">
      <c r="A13" s="16"/>
      <c r="B13" s="19" t="s">
        <v>12</v>
      </c>
      <c r="C13" s="20">
        <f t="shared" ref="C13:J13" si="2">SUM(C14:C16)</f>
        <v>165000</v>
      </c>
      <c r="D13" s="20">
        <f t="shared" si="2"/>
        <v>0</v>
      </c>
      <c r="E13" s="20">
        <f t="shared" si="2"/>
        <v>40000</v>
      </c>
      <c r="F13" s="20">
        <f t="shared" si="2"/>
        <v>0</v>
      </c>
      <c r="G13" s="20">
        <f t="shared" si="2"/>
        <v>45000</v>
      </c>
      <c r="H13" s="20">
        <f t="shared" si="2"/>
        <v>0</v>
      </c>
      <c r="I13" s="20">
        <f t="shared" si="2"/>
        <v>100000</v>
      </c>
      <c r="J13" s="20">
        <f t="shared" si="2"/>
        <v>0</v>
      </c>
      <c r="K13" s="20">
        <f>SUM(K14:K16)</f>
        <v>350000</v>
      </c>
      <c r="L13" s="20">
        <f>SUM(L14:L16)</f>
        <v>0</v>
      </c>
    </row>
    <row r="14" spans="1:14" hidden="1" outlineLevel="2" x14ac:dyDescent="0.2">
      <c r="A14" s="21">
        <v>214992</v>
      </c>
      <c r="B14" s="19" t="s">
        <v>13</v>
      </c>
      <c r="C14" s="22"/>
      <c r="D14" s="22"/>
      <c r="E14" s="22"/>
      <c r="F14" s="22"/>
      <c r="G14" s="22"/>
      <c r="H14" s="22"/>
      <c r="I14" s="22"/>
      <c r="J14" s="22"/>
      <c r="K14" s="22">
        <f t="shared" ref="K14:L16" si="3">C14+E14+G14+I14</f>
        <v>0</v>
      </c>
      <c r="L14" s="22">
        <f t="shared" si="3"/>
        <v>0</v>
      </c>
    </row>
    <row r="15" spans="1:14" s="6" customFormat="1" outlineLevel="2" x14ac:dyDescent="0.2">
      <c r="A15" s="21">
        <v>214991</v>
      </c>
      <c r="B15" s="74" t="s">
        <v>14</v>
      </c>
      <c r="C15" s="22">
        <v>13000</v>
      </c>
      <c r="D15" s="22"/>
      <c r="E15" s="22">
        <v>15000</v>
      </c>
      <c r="F15" s="22"/>
      <c r="G15" s="22">
        <v>20000</v>
      </c>
      <c r="H15" s="22"/>
      <c r="I15" s="22">
        <v>14760</v>
      </c>
      <c r="J15" s="22"/>
      <c r="K15" s="22">
        <f t="shared" si="3"/>
        <v>62760</v>
      </c>
      <c r="L15" s="22">
        <f t="shared" si="3"/>
        <v>0</v>
      </c>
      <c r="N15" s="135"/>
    </row>
    <row r="16" spans="1:14" outlineLevel="2" x14ac:dyDescent="0.2">
      <c r="A16" s="23">
        <v>214993</v>
      </c>
      <c r="B16" s="24" t="s">
        <v>15</v>
      </c>
      <c r="C16" s="25">
        <v>152000</v>
      </c>
      <c r="D16" s="25"/>
      <c r="E16" s="25">
        <v>25000</v>
      </c>
      <c r="F16" s="25"/>
      <c r="G16" s="25">
        <v>25000</v>
      </c>
      <c r="H16" s="25"/>
      <c r="I16" s="25">
        <v>85240</v>
      </c>
      <c r="J16" s="25"/>
      <c r="K16" s="22">
        <f t="shared" si="3"/>
        <v>287240</v>
      </c>
      <c r="L16" s="22">
        <f t="shared" si="3"/>
        <v>0</v>
      </c>
    </row>
    <row r="17" spans="1:14" s="29" customFormat="1" ht="15" outlineLevel="2" x14ac:dyDescent="0.25">
      <c r="A17" s="26"/>
      <c r="B17" s="27" t="s">
        <v>16</v>
      </c>
      <c r="C17" s="28">
        <f t="shared" ref="C17:L17" si="4">C18+C109</f>
        <v>4020986</v>
      </c>
      <c r="D17" s="28">
        <f t="shared" si="4"/>
        <v>0</v>
      </c>
      <c r="E17" s="28">
        <f t="shared" si="4"/>
        <v>3951516</v>
      </c>
      <c r="F17" s="28">
        <f t="shared" si="4"/>
        <v>0</v>
      </c>
      <c r="G17" s="28">
        <f t="shared" si="4"/>
        <v>3721028</v>
      </c>
      <c r="H17" s="28">
        <f t="shared" si="4"/>
        <v>0</v>
      </c>
      <c r="I17" s="28">
        <f t="shared" si="4"/>
        <v>3865803</v>
      </c>
      <c r="J17" s="28">
        <f t="shared" si="4"/>
        <v>0</v>
      </c>
      <c r="K17" s="28">
        <f t="shared" si="4"/>
        <v>15559333</v>
      </c>
      <c r="L17" s="28">
        <f t="shared" si="4"/>
        <v>0</v>
      </c>
    </row>
    <row r="18" spans="1:14" s="29" customFormat="1" ht="14.45" customHeight="1" outlineLevel="2" x14ac:dyDescent="0.25">
      <c r="A18" s="30" t="s">
        <v>17</v>
      </c>
      <c r="B18" s="31" t="s">
        <v>18</v>
      </c>
      <c r="C18" s="32">
        <f t="shared" ref="C18:L18" si="5">C19+C106</f>
        <v>3646986</v>
      </c>
      <c r="D18" s="32">
        <f t="shared" si="5"/>
        <v>0</v>
      </c>
      <c r="E18" s="32">
        <f t="shared" si="5"/>
        <v>3753666</v>
      </c>
      <c r="F18" s="32">
        <f t="shared" si="5"/>
        <v>0</v>
      </c>
      <c r="G18" s="32">
        <f t="shared" si="5"/>
        <v>3632468</v>
      </c>
      <c r="H18" s="32">
        <f t="shared" si="5"/>
        <v>0</v>
      </c>
      <c r="I18" s="32">
        <f t="shared" si="5"/>
        <v>3519713</v>
      </c>
      <c r="J18" s="32">
        <f t="shared" si="5"/>
        <v>0</v>
      </c>
      <c r="K18" s="32">
        <f t="shared" si="5"/>
        <v>14552833</v>
      </c>
      <c r="L18" s="32">
        <f t="shared" si="5"/>
        <v>0</v>
      </c>
    </row>
    <row r="19" spans="1:14" s="29" customFormat="1" ht="15" outlineLevel="2" x14ac:dyDescent="0.25">
      <c r="A19" s="30" t="s">
        <v>19</v>
      </c>
      <c r="B19" s="31" t="s">
        <v>20</v>
      </c>
      <c r="C19" s="32">
        <f t="shared" ref="C19:J19" si="6">C20+C40</f>
        <v>3646986</v>
      </c>
      <c r="D19" s="32">
        <f t="shared" si="6"/>
        <v>0</v>
      </c>
      <c r="E19" s="32">
        <f t="shared" si="6"/>
        <v>3753666</v>
      </c>
      <c r="F19" s="32">
        <f t="shared" si="6"/>
        <v>0</v>
      </c>
      <c r="G19" s="32">
        <f t="shared" si="6"/>
        <v>3632468</v>
      </c>
      <c r="H19" s="32">
        <f t="shared" si="6"/>
        <v>0</v>
      </c>
      <c r="I19" s="32">
        <f t="shared" si="6"/>
        <v>3519713</v>
      </c>
      <c r="J19" s="32">
        <f t="shared" si="6"/>
        <v>0</v>
      </c>
      <c r="K19" s="32">
        <f>K20+K40</f>
        <v>14552833</v>
      </c>
      <c r="L19" s="32">
        <f>L20+L40</f>
        <v>0</v>
      </c>
    </row>
    <row r="20" spans="1:14" outlineLevel="2" x14ac:dyDescent="0.2">
      <c r="A20" s="33">
        <v>1000</v>
      </c>
      <c r="B20" s="34" t="s">
        <v>21</v>
      </c>
      <c r="C20" s="35">
        <f t="shared" ref="C20:J20" si="7">C21+C34</f>
        <v>2331887</v>
      </c>
      <c r="D20" s="35">
        <f t="shared" si="7"/>
        <v>0</v>
      </c>
      <c r="E20" s="35">
        <f t="shared" si="7"/>
        <v>2413016</v>
      </c>
      <c r="F20" s="35">
        <f t="shared" si="7"/>
        <v>0</v>
      </c>
      <c r="G20" s="35">
        <f t="shared" si="7"/>
        <v>2389250</v>
      </c>
      <c r="H20" s="35">
        <f t="shared" si="7"/>
        <v>0</v>
      </c>
      <c r="I20" s="35">
        <f t="shared" si="7"/>
        <v>2329043</v>
      </c>
      <c r="J20" s="35">
        <f t="shared" si="7"/>
        <v>0</v>
      </c>
      <c r="K20" s="35">
        <f>K21+K34</f>
        <v>9463196</v>
      </c>
      <c r="L20" s="35">
        <f>L21+L34</f>
        <v>0</v>
      </c>
    </row>
    <row r="21" spans="1:14" ht="12.95" customHeight="1" outlineLevel="2" x14ac:dyDescent="0.2">
      <c r="A21" s="36">
        <v>1100</v>
      </c>
      <c r="B21" s="17" t="s">
        <v>22</v>
      </c>
      <c r="C21" s="37">
        <f t="shared" ref="C21:J21" si="8">C22+C24+C32+C33</f>
        <v>1860908</v>
      </c>
      <c r="D21" s="37">
        <f t="shared" si="8"/>
        <v>0</v>
      </c>
      <c r="E21" s="37">
        <f t="shared" si="8"/>
        <v>1925722</v>
      </c>
      <c r="F21" s="37">
        <f t="shared" si="8"/>
        <v>0</v>
      </c>
      <c r="G21" s="37">
        <f t="shared" si="8"/>
        <v>1904422</v>
      </c>
      <c r="H21" s="37">
        <f t="shared" si="8"/>
        <v>0</v>
      </c>
      <c r="I21" s="37">
        <f t="shared" si="8"/>
        <v>1854447</v>
      </c>
      <c r="J21" s="37">
        <f t="shared" si="8"/>
        <v>0</v>
      </c>
      <c r="K21" s="37">
        <f>K22+K24+K32+K33</f>
        <v>7545499</v>
      </c>
      <c r="L21" s="148">
        <f>L22+L24+L32+L33</f>
        <v>0</v>
      </c>
    </row>
    <row r="22" spans="1:14" ht="12.95" customHeight="1" outlineLevel="2" x14ac:dyDescent="0.2">
      <c r="A22" s="38">
        <v>1110</v>
      </c>
      <c r="B22" s="19" t="s">
        <v>23</v>
      </c>
      <c r="C22" s="39">
        <f t="shared" ref="C22:J22" si="9">C23</f>
        <v>1487712</v>
      </c>
      <c r="D22" s="39">
        <f t="shared" si="9"/>
        <v>0</v>
      </c>
      <c r="E22" s="39">
        <f t="shared" si="9"/>
        <v>1487712</v>
      </c>
      <c r="F22" s="39">
        <f t="shared" si="9"/>
        <v>0</v>
      </c>
      <c r="G22" s="39">
        <f t="shared" si="9"/>
        <v>1487712</v>
      </c>
      <c r="H22" s="39">
        <f t="shared" si="9"/>
        <v>0</v>
      </c>
      <c r="I22" s="39">
        <f t="shared" si="9"/>
        <v>1487712</v>
      </c>
      <c r="J22" s="39">
        <f t="shared" si="9"/>
        <v>0</v>
      </c>
      <c r="K22" s="39">
        <f>K23</f>
        <v>5950848</v>
      </c>
      <c r="L22" s="39">
        <f>L23</f>
        <v>0</v>
      </c>
    </row>
    <row r="23" spans="1:14" s="6" customFormat="1" ht="12.95" customHeight="1" outlineLevel="2" x14ac:dyDescent="0.2">
      <c r="A23" s="40">
        <v>1119</v>
      </c>
      <c r="B23" s="41" t="s">
        <v>24</v>
      </c>
      <c r="C23" s="22">
        <v>1487712</v>
      </c>
      <c r="D23" s="22"/>
      <c r="E23" s="22">
        <v>1487712</v>
      </c>
      <c r="F23" s="22"/>
      <c r="G23" s="22">
        <v>1487712</v>
      </c>
      <c r="H23" s="22"/>
      <c r="I23" s="22">
        <v>1487712</v>
      </c>
      <c r="J23" s="22"/>
      <c r="K23" s="42">
        <f>C23+E23+G23+I23</f>
        <v>5950848</v>
      </c>
      <c r="L23" s="42">
        <f>D23+F23+H23+J23</f>
        <v>0</v>
      </c>
      <c r="N23" s="135"/>
    </row>
    <row r="24" spans="1:14" s="43" customFormat="1" ht="12.95" customHeight="1" outlineLevel="2" x14ac:dyDescent="0.2">
      <c r="A24" s="38">
        <v>1140</v>
      </c>
      <c r="B24" s="19" t="s">
        <v>25</v>
      </c>
      <c r="C24" s="39">
        <f t="shared" ref="C24:J24" si="10">SUM(C25:C31)</f>
        <v>208230</v>
      </c>
      <c r="D24" s="39">
        <f t="shared" si="10"/>
        <v>0</v>
      </c>
      <c r="E24" s="39">
        <f t="shared" si="10"/>
        <v>233710</v>
      </c>
      <c r="F24" s="39">
        <f t="shared" si="10"/>
        <v>0</v>
      </c>
      <c r="G24" s="39">
        <f t="shared" si="10"/>
        <v>223510</v>
      </c>
      <c r="H24" s="39">
        <f t="shared" si="10"/>
        <v>0</v>
      </c>
      <c r="I24" s="39">
        <f t="shared" si="10"/>
        <v>180535</v>
      </c>
      <c r="J24" s="39">
        <f t="shared" si="10"/>
        <v>0</v>
      </c>
      <c r="K24" s="39">
        <f>SUM(K25:K31)</f>
        <v>845985</v>
      </c>
      <c r="L24" s="39">
        <f>SUM(L25:L31)</f>
        <v>0</v>
      </c>
    </row>
    <row r="25" spans="1:14" s="43" customFormat="1" ht="12.95" customHeight="1" outlineLevel="2" x14ac:dyDescent="0.2">
      <c r="A25" s="40">
        <v>1141</v>
      </c>
      <c r="B25" s="19" t="s">
        <v>26</v>
      </c>
      <c r="C25" s="42">
        <v>13420</v>
      </c>
      <c r="D25" s="22"/>
      <c r="E25" s="42">
        <v>13800</v>
      </c>
      <c r="F25" s="22"/>
      <c r="G25" s="42">
        <v>13200</v>
      </c>
      <c r="H25" s="22"/>
      <c r="I25" s="42">
        <v>14670</v>
      </c>
      <c r="J25" s="22"/>
      <c r="K25" s="42">
        <f>C25+E25+G25+I25</f>
        <v>55090</v>
      </c>
      <c r="L25" s="42">
        <f>D25+F25+H25+J25</f>
        <v>0</v>
      </c>
    </row>
    <row r="26" spans="1:14" s="43" customFormat="1" ht="12.95" customHeight="1" outlineLevel="2" x14ac:dyDescent="0.2">
      <c r="A26" s="40">
        <v>1142</v>
      </c>
      <c r="B26" s="19" t="s">
        <v>27</v>
      </c>
      <c r="C26" s="42">
        <v>21700</v>
      </c>
      <c r="D26" s="22"/>
      <c r="E26" s="42">
        <v>26300</v>
      </c>
      <c r="F26" s="22"/>
      <c r="G26" s="42">
        <v>28300</v>
      </c>
      <c r="H26" s="22"/>
      <c r="I26" s="42">
        <v>21580</v>
      </c>
      <c r="J26" s="22"/>
      <c r="K26" s="42">
        <f t="shared" ref="K26:L33" si="11">C26+E26+G26+I26</f>
        <v>97880</v>
      </c>
      <c r="L26" s="42">
        <f t="shared" si="11"/>
        <v>0</v>
      </c>
    </row>
    <row r="27" spans="1:14" s="48" customFormat="1" ht="12.95" customHeight="1" outlineLevel="2" x14ac:dyDescent="0.2">
      <c r="A27" s="44">
        <v>1145</v>
      </c>
      <c r="B27" s="45" t="s">
        <v>28</v>
      </c>
      <c r="C27" s="46"/>
      <c r="D27" s="47"/>
      <c r="E27" s="46"/>
      <c r="F27" s="47"/>
      <c r="G27" s="46"/>
      <c r="H27" s="47"/>
      <c r="I27" s="46"/>
      <c r="J27" s="47"/>
      <c r="K27" s="42">
        <f t="shared" si="11"/>
        <v>0</v>
      </c>
      <c r="L27" s="42">
        <f t="shared" si="11"/>
        <v>0</v>
      </c>
    </row>
    <row r="28" spans="1:14" s="48" customFormat="1" ht="12.95" customHeight="1" outlineLevel="2" x14ac:dyDescent="0.2">
      <c r="A28" s="44">
        <v>1146</v>
      </c>
      <c r="B28" s="45" t="s">
        <v>29</v>
      </c>
      <c r="C28" s="46">
        <v>18810</v>
      </c>
      <c r="D28" s="47"/>
      <c r="E28" s="46">
        <v>18810</v>
      </c>
      <c r="F28" s="47"/>
      <c r="G28" s="46">
        <v>18810</v>
      </c>
      <c r="H28" s="47"/>
      <c r="I28" s="46">
        <v>18810</v>
      </c>
      <c r="J28" s="47"/>
      <c r="K28" s="42">
        <f t="shared" si="11"/>
        <v>75240</v>
      </c>
      <c r="L28" s="42">
        <f t="shared" si="11"/>
        <v>0</v>
      </c>
    </row>
    <row r="29" spans="1:14" s="43" customFormat="1" ht="12.95" customHeight="1" outlineLevel="2" x14ac:dyDescent="0.2">
      <c r="A29" s="40">
        <v>1147</v>
      </c>
      <c r="B29" s="19" t="s">
        <v>30</v>
      </c>
      <c r="C29" s="42">
        <v>154300</v>
      </c>
      <c r="D29" s="22"/>
      <c r="E29" s="42">
        <v>174800</v>
      </c>
      <c r="F29" s="22"/>
      <c r="G29" s="42">
        <v>163200</v>
      </c>
      <c r="H29" s="22"/>
      <c r="I29" s="42">
        <v>125475</v>
      </c>
      <c r="J29" s="22"/>
      <c r="K29" s="42">
        <f t="shared" si="11"/>
        <v>617775</v>
      </c>
      <c r="L29" s="42">
        <f t="shared" si="11"/>
        <v>0</v>
      </c>
    </row>
    <row r="30" spans="1:14" s="43" customFormat="1" ht="12.95" customHeight="1" outlineLevel="2" x14ac:dyDescent="0.2">
      <c r="A30" s="40">
        <v>1148</v>
      </c>
      <c r="B30" s="19" t="s">
        <v>31</v>
      </c>
      <c r="C30" s="42"/>
      <c r="D30" s="22"/>
      <c r="E30" s="42"/>
      <c r="F30" s="22"/>
      <c r="G30" s="42"/>
      <c r="H30" s="22"/>
      <c r="I30" s="42"/>
      <c r="J30" s="22"/>
      <c r="K30" s="42">
        <f t="shared" si="11"/>
        <v>0</v>
      </c>
      <c r="L30" s="42">
        <f t="shared" si="11"/>
        <v>0</v>
      </c>
    </row>
    <row r="31" spans="1:14" s="43" customFormat="1" ht="12.95" customHeight="1" outlineLevel="2" x14ac:dyDescent="0.2">
      <c r="A31" s="40">
        <v>1149</v>
      </c>
      <c r="B31" s="19" t="s">
        <v>32</v>
      </c>
      <c r="C31" s="42"/>
      <c r="D31" s="22"/>
      <c r="E31" s="42"/>
      <c r="F31" s="22"/>
      <c r="G31" s="42"/>
      <c r="H31" s="22"/>
      <c r="I31" s="42"/>
      <c r="J31" s="22"/>
      <c r="K31" s="42">
        <f t="shared" si="11"/>
        <v>0</v>
      </c>
      <c r="L31" s="42">
        <f t="shared" si="11"/>
        <v>0</v>
      </c>
    </row>
    <row r="32" spans="1:14" s="48" customFormat="1" ht="12.95" customHeight="1" outlineLevel="2" x14ac:dyDescent="0.2">
      <c r="A32" s="49">
        <v>1150</v>
      </c>
      <c r="B32" s="131" t="s">
        <v>33</v>
      </c>
      <c r="C32" s="50">
        <v>164966</v>
      </c>
      <c r="D32" s="47"/>
      <c r="E32" s="46">
        <v>204300</v>
      </c>
      <c r="F32" s="46"/>
      <c r="G32" s="46">
        <v>193200</v>
      </c>
      <c r="H32" s="46"/>
      <c r="I32" s="46">
        <v>186200</v>
      </c>
      <c r="J32" s="46"/>
      <c r="K32" s="42">
        <f t="shared" si="11"/>
        <v>748666</v>
      </c>
      <c r="L32" s="42">
        <f t="shared" si="11"/>
        <v>0</v>
      </c>
    </row>
    <row r="33" spans="1:12" s="48" customFormat="1" ht="12.95" customHeight="1" outlineLevel="2" x14ac:dyDescent="0.2">
      <c r="A33" s="49">
        <v>1170</v>
      </c>
      <c r="B33" s="45" t="s">
        <v>34</v>
      </c>
      <c r="C33" s="50"/>
      <c r="D33" s="47"/>
      <c r="E33" s="50"/>
      <c r="F33" s="47"/>
      <c r="G33" s="50"/>
      <c r="H33" s="47"/>
      <c r="I33" s="50"/>
      <c r="J33" s="47"/>
      <c r="K33" s="42">
        <f t="shared" si="11"/>
        <v>0</v>
      </c>
      <c r="L33" s="42">
        <f t="shared" si="11"/>
        <v>0</v>
      </c>
    </row>
    <row r="34" spans="1:12" ht="12.95" customHeight="1" outlineLevel="2" x14ac:dyDescent="0.2">
      <c r="A34" s="51">
        <v>1200</v>
      </c>
      <c r="B34" s="19" t="s">
        <v>35</v>
      </c>
      <c r="C34" s="52">
        <f t="shared" ref="C34:J34" si="12">C35+C36</f>
        <v>470979</v>
      </c>
      <c r="D34" s="52">
        <f t="shared" si="12"/>
        <v>0</v>
      </c>
      <c r="E34" s="52">
        <f t="shared" si="12"/>
        <v>487294</v>
      </c>
      <c r="F34" s="52">
        <f t="shared" si="12"/>
        <v>0</v>
      </c>
      <c r="G34" s="52">
        <f t="shared" si="12"/>
        <v>484828</v>
      </c>
      <c r="H34" s="52">
        <f t="shared" si="12"/>
        <v>0</v>
      </c>
      <c r="I34" s="52">
        <f t="shared" si="12"/>
        <v>474596</v>
      </c>
      <c r="J34" s="52">
        <f t="shared" si="12"/>
        <v>0</v>
      </c>
      <c r="K34" s="52">
        <f>K35+K36</f>
        <v>1917697</v>
      </c>
      <c r="L34" s="52">
        <f>L35+L36</f>
        <v>0</v>
      </c>
    </row>
    <row r="35" spans="1:12" s="6" customFormat="1" ht="14.25" customHeight="1" outlineLevel="2" x14ac:dyDescent="0.2">
      <c r="A35" s="38">
        <v>1210</v>
      </c>
      <c r="B35" s="19" t="s">
        <v>36</v>
      </c>
      <c r="C35" s="53">
        <v>414954</v>
      </c>
      <c r="D35" s="22"/>
      <c r="E35" s="53">
        <v>420969</v>
      </c>
      <c r="F35" s="22"/>
      <c r="G35" s="53">
        <v>418553</v>
      </c>
      <c r="H35" s="22"/>
      <c r="I35" s="53">
        <v>408421</v>
      </c>
      <c r="J35" s="22"/>
      <c r="K35" s="53">
        <f>C35+E35+G35+I35</f>
        <v>1662897</v>
      </c>
      <c r="L35" s="53">
        <f>D35+F35+H35+J35</f>
        <v>0</v>
      </c>
    </row>
    <row r="36" spans="1:12" s="43" customFormat="1" ht="14.25" customHeight="1" outlineLevel="2" x14ac:dyDescent="0.2">
      <c r="A36" s="38">
        <v>1220</v>
      </c>
      <c r="B36" s="19" t="s">
        <v>37</v>
      </c>
      <c r="C36" s="39">
        <f t="shared" ref="C36:J36" si="13">SUM(C37:C39)</f>
        <v>56025</v>
      </c>
      <c r="D36" s="39">
        <f t="shared" si="13"/>
        <v>0</v>
      </c>
      <c r="E36" s="39">
        <f t="shared" si="13"/>
        <v>66325</v>
      </c>
      <c r="F36" s="39">
        <f t="shared" si="13"/>
        <v>0</v>
      </c>
      <c r="G36" s="39">
        <f t="shared" si="13"/>
        <v>66275</v>
      </c>
      <c r="H36" s="39">
        <f t="shared" si="13"/>
        <v>0</v>
      </c>
      <c r="I36" s="39">
        <f t="shared" si="13"/>
        <v>66175</v>
      </c>
      <c r="J36" s="39">
        <f t="shared" si="13"/>
        <v>0</v>
      </c>
      <c r="K36" s="39">
        <f>SUM(K37:K39)</f>
        <v>254800</v>
      </c>
      <c r="L36" s="39">
        <f>SUM(L37:L39)</f>
        <v>0</v>
      </c>
    </row>
    <row r="37" spans="1:12" s="43" customFormat="1" ht="24" customHeight="1" outlineLevel="2" x14ac:dyDescent="0.2">
      <c r="A37" s="40">
        <v>1221</v>
      </c>
      <c r="B37" s="19" t="s">
        <v>38</v>
      </c>
      <c r="C37" s="121">
        <v>21250</v>
      </c>
      <c r="D37" s="122"/>
      <c r="E37" s="121">
        <v>31250</v>
      </c>
      <c r="F37" s="122"/>
      <c r="G37" s="121">
        <v>31250</v>
      </c>
      <c r="H37" s="122"/>
      <c r="I37" s="121">
        <v>31250</v>
      </c>
      <c r="J37" s="122"/>
      <c r="K37" s="121">
        <f t="shared" ref="K37:L39" si="14">C37+E37+G37+I37</f>
        <v>115000</v>
      </c>
      <c r="L37" s="121">
        <f t="shared" si="14"/>
        <v>0</v>
      </c>
    </row>
    <row r="38" spans="1:12" s="43" customFormat="1" ht="14.45" customHeight="1" outlineLevel="2" x14ac:dyDescent="0.2">
      <c r="A38" s="40">
        <v>1227</v>
      </c>
      <c r="B38" s="19" t="s">
        <v>39</v>
      </c>
      <c r="C38" s="121">
        <v>33550</v>
      </c>
      <c r="D38" s="122"/>
      <c r="E38" s="121">
        <v>33850</v>
      </c>
      <c r="F38" s="122"/>
      <c r="G38" s="121">
        <v>33800</v>
      </c>
      <c r="H38" s="122"/>
      <c r="I38" s="121">
        <v>33800</v>
      </c>
      <c r="J38" s="122"/>
      <c r="K38" s="121">
        <f t="shared" si="14"/>
        <v>135000</v>
      </c>
      <c r="L38" s="121">
        <f t="shared" si="14"/>
        <v>0</v>
      </c>
    </row>
    <row r="39" spans="1:12" s="48" customFormat="1" ht="26.25" customHeight="1" outlineLevel="2" x14ac:dyDescent="0.2">
      <c r="A39" s="44">
        <v>1228</v>
      </c>
      <c r="B39" s="54" t="s">
        <v>40</v>
      </c>
      <c r="C39" s="123">
        <v>1225</v>
      </c>
      <c r="D39" s="124"/>
      <c r="E39" s="123">
        <v>1225</v>
      </c>
      <c r="F39" s="124"/>
      <c r="G39" s="123">
        <v>1225</v>
      </c>
      <c r="H39" s="124"/>
      <c r="I39" s="123">
        <v>1125</v>
      </c>
      <c r="J39" s="124"/>
      <c r="K39" s="121">
        <f t="shared" si="14"/>
        <v>4800</v>
      </c>
      <c r="L39" s="121">
        <f t="shared" si="14"/>
        <v>0</v>
      </c>
    </row>
    <row r="40" spans="1:12" s="43" customFormat="1" outlineLevel="2" x14ac:dyDescent="0.2">
      <c r="A40" s="55">
        <v>2000</v>
      </c>
      <c r="B40" s="56" t="s">
        <v>41</v>
      </c>
      <c r="C40" s="57">
        <f t="shared" ref="C40:L40" si="15">C41+C48+C83+C98+C99</f>
        <v>1315099</v>
      </c>
      <c r="D40" s="57">
        <f t="shared" si="15"/>
        <v>0</v>
      </c>
      <c r="E40" s="57">
        <f t="shared" si="15"/>
        <v>1340650</v>
      </c>
      <c r="F40" s="57">
        <f t="shared" si="15"/>
        <v>0</v>
      </c>
      <c r="G40" s="57">
        <f t="shared" si="15"/>
        <v>1243218</v>
      </c>
      <c r="H40" s="57">
        <f t="shared" si="15"/>
        <v>0</v>
      </c>
      <c r="I40" s="57">
        <f t="shared" si="15"/>
        <v>1190670</v>
      </c>
      <c r="J40" s="57">
        <f t="shared" si="15"/>
        <v>0</v>
      </c>
      <c r="K40" s="57">
        <f t="shared" si="15"/>
        <v>5089637</v>
      </c>
      <c r="L40" s="57">
        <f t="shared" si="15"/>
        <v>0</v>
      </c>
    </row>
    <row r="41" spans="1:12" s="43" customFormat="1" ht="12.6" customHeight="1" outlineLevel="2" x14ac:dyDescent="0.2">
      <c r="A41" s="36">
        <v>2100</v>
      </c>
      <c r="B41" s="17" t="s">
        <v>42</v>
      </c>
      <c r="C41" s="37">
        <f t="shared" ref="C41:J41" si="16">C42+C45</f>
        <v>32980</v>
      </c>
      <c r="D41" s="37">
        <f t="shared" si="16"/>
        <v>0</v>
      </c>
      <c r="E41" s="37">
        <f t="shared" si="16"/>
        <v>38321</v>
      </c>
      <c r="F41" s="37">
        <f t="shared" si="16"/>
        <v>0</v>
      </c>
      <c r="G41" s="37">
        <f t="shared" si="16"/>
        <v>29867</v>
      </c>
      <c r="H41" s="37">
        <f t="shared" si="16"/>
        <v>0</v>
      </c>
      <c r="I41" s="37">
        <f t="shared" si="16"/>
        <v>32483</v>
      </c>
      <c r="J41" s="37">
        <f t="shared" si="16"/>
        <v>0</v>
      </c>
      <c r="K41" s="37">
        <f>K42+K45</f>
        <v>133651</v>
      </c>
      <c r="L41" s="37">
        <f>L42+L45</f>
        <v>0</v>
      </c>
    </row>
    <row r="42" spans="1:12" s="43" customFormat="1" ht="12.75" customHeight="1" outlineLevel="2" x14ac:dyDescent="0.2">
      <c r="A42" s="38">
        <v>2110</v>
      </c>
      <c r="B42" s="19" t="s">
        <v>43</v>
      </c>
      <c r="C42" s="39">
        <f t="shared" ref="C42:I42" si="17">SUM(C43:C44)</f>
        <v>2400</v>
      </c>
      <c r="D42" s="39">
        <f t="shared" si="17"/>
        <v>0</v>
      </c>
      <c r="E42" s="39">
        <f t="shared" si="17"/>
        <v>3221</v>
      </c>
      <c r="F42" s="39">
        <f t="shared" si="17"/>
        <v>0</v>
      </c>
      <c r="G42" s="39">
        <f t="shared" si="17"/>
        <v>3600</v>
      </c>
      <c r="H42" s="39">
        <f t="shared" si="17"/>
        <v>0</v>
      </c>
      <c r="I42" s="39">
        <f t="shared" si="17"/>
        <v>3273</v>
      </c>
      <c r="J42" s="39">
        <f>SUM(J43:J44)</f>
        <v>0</v>
      </c>
      <c r="K42" s="39">
        <f>SUM(K43:K44)</f>
        <v>12494</v>
      </c>
      <c r="L42" s="39">
        <f>SUM(L43:L44)</f>
        <v>0</v>
      </c>
    </row>
    <row r="43" spans="1:12" s="43" customFormat="1" ht="12.75" customHeight="1" outlineLevel="2" x14ac:dyDescent="0.2">
      <c r="A43" s="40">
        <v>2111</v>
      </c>
      <c r="B43" s="19" t="s">
        <v>44</v>
      </c>
      <c r="C43" s="42">
        <v>800</v>
      </c>
      <c r="D43" s="22"/>
      <c r="E43" s="42">
        <v>1200</v>
      </c>
      <c r="F43" s="22"/>
      <c r="G43" s="42">
        <v>1400</v>
      </c>
      <c r="H43" s="22"/>
      <c r="I43" s="42">
        <v>1473</v>
      </c>
      <c r="J43" s="22"/>
      <c r="K43" s="42">
        <f>C43+E43+G43+I43</f>
        <v>4873</v>
      </c>
      <c r="L43" s="42">
        <f>D43+F43+H43+J43</f>
        <v>0</v>
      </c>
    </row>
    <row r="44" spans="1:12" s="43" customFormat="1" ht="12.75" customHeight="1" outlineLevel="2" x14ac:dyDescent="0.2">
      <c r="A44" s="40">
        <v>2112</v>
      </c>
      <c r="B44" s="19" t="s">
        <v>45</v>
      </c>
      <c r="C44" s="42">
        <v>1600</v>
      </c>
      <c r="D44" s="22"/>
      <c r="E44" s="42">
        <v>2021</v>
      </c>
      <c r="F44" s="22"/>
      <c r="G44" s="42">
        <v>2200</v>
      </c>
      <c r="H44" s="22"/>
      <c r="I44" s="42">
        <v>1800</v>
      </c>
      <c r="J44" s="22"/>
      <c r="K44" s="42">
        <f>C44+E44+G44+I44</f>
        <v>7621</v>
      </c>
      <c r="L44" s="42">
        <f>D44+F44+H44+J44</f>
        <v>0</v>
      </c>
    </row>
    <row r="45" spans="1:12" s="43" customFormat="1" ht="12.75" customHeight="1" outlineLevel="2" x14ac:dyDescent="0.2">
      <c r="A45" s="38">
        <v>2120</v>
      </c>
      <c r="B45" s="19" t="s">
        <v>46</v>
      </c>
      <c r="C45" s="39">
        <f t="shared" ref="C45:J45" si="18">SUM(C46:C47)</f>
        <v>30580</v>
      </c>
      <c r="D45" s="39">
        <f t="shared" si="18"/>
        <v>0</v>
      </c>
      <c r="E45" s="39">
        <f t="shared" si="18"/>
        <v>35100</v>
      </c>
      <c r="F45" s="39">
        <f t="shared" si="18"/>
        <v>0</v>
      </c>
      <c r="G45" s="39">
        <f t="shared" si="18"/>
        <v>26267</v>
      </c>
      <c r="H45" s="39">
        <f t="shared" si="18"/>
        <v>0</v>
      </c>
      <c r="I45" s="39">
        <f t="shared" si="18"/>
        <v>29210</v>
      </c>
      <c r="J45" s="39">
        <f t="shared" si="18"/>
        <v>0</v>
      </c>
      <c r="K45" s="39">
        <f>SUM(K46:K47)</f>
        <v>121157</v>
      </c>
      <c r="L45" s="39">
        <f>SUM(L46:L47)</f>
        <v>0</v>
      </c>
    </row>
    <row r="46" spans="1:12" s="6" customFormat="1" ht="12.75" customHeight="1" outlineLevel="2" x14ac:dyDescent="0.2">
      <c r="A46" s="40">
        <v>2121</v>
      </c>
      <c r="B46" s="19" t="s">
        <v>44</v>
      </c>
      <c r="C46" s="42">
        <v>9800</v>
      </c>
      <c r="D46" s="22"/>
      <c r="E46" s="42">
        <v>10300</v>
      </c>
      <c r="F46" s="22"/>
      <c r="G46" s="42">
        <v>8599</v>
      </c>
      <c r="H46" s="22"/>
      <c r="I46" s="42">
        <v>9320</v>
      </c>
      <c r="J46" s="22"/>
      <c r="K46" s="42">
        <f>C46+E46+G46+I46</f>
        <v>38019</v>
      </c>
      <c r="L46" s="42">
        <f>D46+F46+H46+J46</f>
        <v>0</v>
      </c>
    </row>
    <row r="47" spans="1:12" ht="12.75" customHeight="1" outlineLevel="2" x14ac:dyDescent="0.2">
      <c r="A47" s="40">
        <v>2122</v>
      </c>
      <c r="B47" s="19" t="s">
        <v>45</v>
      </c>
      <c r="C47" s="42">
        <v>20780</v>
      </c>
      <c r="D47" s="22"/>
      <c r="E47" s="42">
        <v>24800</v>
      </c>
      <c r="F47" s="22"/>
      <c r="G47" s="42">
        <v>17668</v>
      </c>
      <c r="H47" s="22"/>
      <c r="I47" s="42">
        <v>19890</v>
      </c>
      <c r="J47" s="22"/>
      <c r="K47" s="42">
        <f>C47+E47+G47+I47</f>
        <v>83138</v>
      </c>
      <c r="L47" s="42">
        <f>D47+F47+H47+J47</f>
        <v>0</v>
      </c>
    </row>
    <row r="48" spans="1:12" outlineLevel="2" x14ac:dyDescent="0.2">
      <c r="A48" s="51">
        <v>2200</v>
      </c>
      <c r="B48" s="19" t="s">
        <v>47</v>
      </c>
      <c r="C48" s="52">
        <f t="shared" ref="C48:J48" si="19">C49+C50+C56+C65+C72+C75+C81</f>
        <v>1210417</v>
      </c>
      <c r="D48" s="52">
        <f t="shared" si="19"/>
        <v>0</v>
      </c>
      <c r="E48" s="52">
        <f t="shared" si="19"/>
        <v>1258939</v>
      </c>
      <c r="F48" s="52">
        <f t="shared" si="19"/>
        <v>0</v>
      </c>
      <c r="G48" s="52">
        <f t="shared" si="19"/>
        <v>1157513</v>
      </c>
      <c r="H48" s="52">
        <f t="shared" si="19"/>
        <v>0</v>
      </c>
      <c r="I48" s="52">
        <f t="shared" si="19"/>
        <v>1102410</v>
      </c>
      <c r="J48" s="52">
        <f t="shared" si="19"/>
        <v>0</v>
      </c>
      <c r="K48" s="52">
        <f>K49+K50+K56+K65+K72+K75+K81</f>
        <v>4729279</v>
      </c>
      <c r="L48" s="52">
        <f>L49+L50+L56+L65+L72+L75+L81</f>
        <v>0</v>
      </c>
    </row>
    <row r="49" spans="1:12" ht="12.75" customHeight="1" outlineLevel="2" x14ac:dyDescent="0.2">
      <c r="A49" s="38">
        <v>2210</v>
      </c>
      <c r="B49" s="19" t="s">
        <v>48</v>
      </c>
      <c r="C49" s="42">
        <v>659756</v>
      </c>
      <c r="D49" s="42"/>
      <c r="E49" s="42">
        <v>659756</v>
      </c>
      <c r="F49" s="42"/>
      <c r="G49" s="42">
        <v>659756</v>
      </c>
      <c r="H49" s="42"/>
      <c r="I49" s="42">
        <v>659756</v>
      </c>
      <c r="J49" s="42"/>
      <c r="K49" s="53">
        <f>C49+E49+G49+I49</f>
        <v>2639024</v>
      </c>
      <c r="L49" s="53">
        <f>D49+F49+H49+J49</f>
        <v>0</v>
      </c>
    </row>
    <row r="50" spans="1:12" s="6" customFormat="1" ht="12.75" customHeight="1" outlineLevel="2" x14ac:dyDescent="0.2">
      <c r="A50" s="38">
        <v>2220</v>
      </c>
      <c r="B50" s="19" t="s">
        <v>49</v>
      </c>
      <c r="C50" s="39">
        <f t="shared" ref="C50:J50" si="20">SUM(C51:C55)</f>
        <v>57855</v>
      </c>
      <c r="D50" s="39">
        <f t="shared" si="20"/>
        <v>0</v>
      </c>
      <c r="E50" s="39">
        <f t="shared" si="20"/>
        <v>45049</v>
      </c>
      <c r="F50" s="39">
        <f t="shared" si="20"/>
        <v>0</v>
      </c>
      <c r="G50" s="39">
        <f t="shared" si="20"/>
        <v>26406</v>
      </c>
      <c r="H50" s="39">
        <f t="shared" si="20"/>
        <v>0</v>
      </c>
      <c r="I50" s="39">
        <f t="shared" si="20"/>
        <v>43622</v>
      </c>
      <c r="J50" s="39">
        <f t="shared" si="20"/>
        <v>0</v>
      </c>
      <c r="K50" s="39">
        <f>SUM(K51:K55)</f>
        <v>172932</v>
      </c>
      <c r="L50" s="39">
        <f>SUM(L51:L55)</f>
        <v>0</v>
      </c>
    </row>
    <row r="51" spans="1:12" ht="12.75" customHeight="1" outlineLevel="2" x14ac:dyDescent="0.2">
      <c r="A51" s="40">
        <v>2221</v>
      </c>
      <c r="B51" s="19" t="s">
        <v>50</v>
      </c>
      <c r="C51" s="22">
        <v>26800</v>
      </c>
      <c r="D51" s="22"/>
      <c r="E51" s="22">
        <v>15200</v>
      </c>
      <c r="F51" s="22"/>
      <c r="G51" s="22"/>
      <c r="H51" s="22"/>
      <c r="I51" s="22">
        <v>18000</v>
      </c>
      <c r="J51" s="22"/>
      <c r="K51" s="42">
        <f>C51+E51+G51+I51</f>
        <v>60000</v>
      </c>
      <c r="L51" s="42">
        <f>D51+F51+H51+J51</f>
        <v>0</v>
      </c>
    </row>
    <row r="52" spans="1:12" ht="12.75" customHeight="1" outlineLevel="2" x14ac:dyDescent="0.2">
      <c r="A52" s="40">
        <v>2222</v>
      </c>
      <c r="B52" s="19" t="s">
        <v>51</v>
      </c>
      <c r="C52" s="22">
        <v>1620</v>
      </c>
      <c r="D52" s="22"/>
      <c r="E52" s="22">
        <v>1515</v>
      </c>
      <c r="F52" s="22"/>
      <c r="G52" s="22">
        <v>1454</v>
      </c>
      <c r="H52" s="22"/>
      <c r="I52" s="22">
        <v>1691</v>
      </c>
      <c r="J52" s="22"/>
      <c r="K52" s="42">
        <f t="shared" ref="K52:L55" si="21">C52+E52+G52+I52</f>
        <v>6280</v>
      </c>
      <c r="L52" s="42">
        <f t="shared" si="21"/>
        <v>0</v>
      </c>
    </row>
    <row r="53" spans="1:12" ht="12.75" customHeight="1" outlineLevel="2" x14ac:dyDescent="0.2">
      <c r="A53" s="40">
        <v>2223</v>
      </c>
      <c r="B53" s="19" t="s">
        <v>52</v>
      </c>
      <c r="C53" s="22">
        <v>27600</v>
      </c>
      <c r="D53" s="22"/>
      <c r="E53" s="22">
        <v>26500</v>
      </c>
      <c r="F53" s="22"/>
      <c r="G53" s="22">
        <v>23400</v>
      </c>
      <c r="H53" s="22"/>
      <c r="I53" s="22">
        <v>22500</v>
      </c>
      <c r="J53" s="22"/>
      <c r="K53" s="42">
        <f t="shared" si="21"/>
        <v>100000</v>
      </c>
      <c r="L53" s="42">
        <f t="shared" si="21"/>
        <v>0</v>
      </c>
    </row>
    <row r="54" spans="1:12" ht="12.75" hidden="1" customHeight="1" outlineLevel="2" x14ac:dyDescent="0.2">
      <c r="A54" s="40">
        <v>2224</v>
      </c>
      <c r="B54" s="19" t="s">
        <v>53</v>
      </c>
      <c r="C54" s="22"/>
      <c r="D54" s="22"/>
      <c r="E54" s="22"/>
      <c r="F54" s="22"/>
      <c r="G54" s="22"/>
      <c r="H54" s="22"/>
      <c r="I54" s="22"/>
      <c r="J54" s="22"/>
      <c r="K54" s="42">
        <f t="shared" si="21"/>
        <v>0</v>
      </c>
      <c r="L54" s="42">
        <f t="shared" si="21"/>
        <v>0</v>
      </c>
    </row>
    <row r="55" spans="1:12" ht="12.75" customHeight="1" outlineLevel="2" x14ac:dyDescent="0.2">
      <c r="A55" s="40">
        <v>2229</v>
      </c>
      <c r="B55" s="128" t="s">
        <v>54</v>
      </c>
      <c r="C55" s="22">
        <v>1835</v>
      </c>
      <c r="D55" s="22"/>
      <c r="E55" s="22">
        <v>1834</v>
      </c>
      <c r="F55" s="22"/>
      <c r="G55" s="22">
        <v>1552</v>
      </c>
      <c r="H55" s="22"/>
      <c r="I55" s="22">
        <v>1431</v>
      </c>
      <c r="J55" s="22"/>
      <c r="K55" s="42">
        <f t="shared" si="21"/>
        <v>6652</v>
      </c>
      <c r="L55" s="42">
        <f t="shared" si="21"/>
        <v>0</v>
      </c>
    </row>
    <row r="56" spans="1:12" ht="15" customHeight="1" outlineLevel="2" x14ac:dyDescent="0.2">
      <c r="A56" s="38">
        <v>2230</v>
      </c>
      <c r="B56" s="128" t="s">
        <v>55</v>
      </c>
      <c r="C56" s="39">
        <f t="shared" ref="C56:J56" si="22">SUM(C57:C64)</f>
        <v>105235</v>
      </c>
      <c r="D56" s="39">
        <f t="shared" si="22"/>
        <v>0</v>
      </c>
      <c r="E56" s="39">
        <f t="shared" si="22"/>
        <v>106200</v>
      </c>
      <c r="F56" s="39">
        <f t="shared" si="22"/>
        <v>0</v>
      </c>
      <c r="G56" s="39">
        <f t="shared" si="22"/>
        <v>92340</v>
      </c>
      <c r="H56" s="39">
        <f t="shared" si="22"/>
        <v>0</v>
      </c>
      <c r="I56" s="39">
        <f t="shared" si="22"/>
        <v>115351</v>
      </c>
      <c r="J56" s="39">
        <f t="shared" si="22"/>
        <v>0</v>
      </c>
      <c r="K56" s="39">
        <f>SUM(K57:K64)</f>
        <v>419126</v>
      </c>
      <c r="L56" s="39">
        <f>SUM(L57:L64)</f>
        <v>0</v>
      </c>
    </row>
    <row r="57" spans="1:12" ht="13.5" customHeight="1" outlineLevel="2" x14ac:dyDescent="0.2">
      <c r="A57" s="40">
        <v>2231</v>
      </c>
      <c r="B57" s="128" t="s">
        <v>56</v>
      </c>
      <c r="C57" s="22">
        <v>5000</v>
      </c>
      <c r="D57" s="22"/>
      <c r="E57" s="22">
        <v>5300</v>
      </c>
      <c r="F57" s="22"/>
      <c r="G57" s="22">
        <v>4560</v>
      </c>
      <c r="H57" s="22"/>
      <c r="I57" s="22">
        <v>7340</v>
      </c>
      <c r="J57" s="22"/>
      <c r="K57" s="42">
        <f>C57+E57+G57+I57</f>
        <v>22200</v>
      </c>
      <c r="L57" s="42">
        <f>D57+F57+H57+J57</f>
        <v>0</v>
      </c>
    </row>
    <row r="58" spans="1:12" s="6" customFormat="1" ht="13.5" customHeight="1" outlineLevel="2" x14ac:dyDescent="0.2">
      <c r="A58" s="40">
        <v>2232</v>
      </c>
      <c r="B58" s="128" t="s">
        <v>57</v>
      </c>
      <c r="C58" s="22">
        <v>24700</v>
      </c>
      <c r="D58" s="22"/>
      <c r="E58" s="22">
        <v>13000</v>
      </c>
      <c r="F58" s="22"/>
      <c r="G58" s="22">
        <v>11900</v>
      </c>
      <c r="H58" s="22"/>
      <c r="I58" s="22">
        <v>11909</v>
      </c>
      <c r="J58" s="22"/>
      <c r="K58" s="42">
        <f t="shared" ref="K58:L64" si="23">C58+E58+G58+I58</f>
        <v>61509</v>
      </c>
      <c r="L58" s="42">
        <f t="shared" si="23"/>
        <v>0</v>
      </c>
    </row>
    <row r="59" spans="1:12" s="6" customFormat="1" ht="12.75" customHeight="1" outlineLevel="2" x14ac:dyDescent="0.2">
      <c r="A59" s="40">
        <v>2233</v>
      </c>
      <c r="B59" s="128" t="s">
        <v>58</v>
      </c>
      <c r="C59" s="22">
        <v>300</v>
      </c>
      <c r="D59" s="22"/>
      <c r="E59" s="22">
        <v>200</v>
      </c>
      <c r="F59" s="22"/>
      <c r="G59" s="22">
        <v>200</v>
      </c>
      <c r="H59" s="22"/>
      <c r="I59" s="22">
        <v>300</v>
      </c>
      <c r="J59" s="22"/>
      <c r="K59" s="42">
        <f t="shared" si="23"/>
        <v>1000</v>
      </c>
      <c r="L59" s="42">
        <f t="shared" si="23"/>
        <v>0</v>
      </c>
    </row>
    <row r="60" spans="1:12" ht="12.6" customHeight="1" outlineLevel="2" x14ac:dyDescent="0.2">
      <c r="A60" s="40">
        <v>2234</v>
      </c>
      <c r="B60" s="128" t="s">
        <v>59</v>
      </c>
      <c r="C60" s="22"/>
      <c r="D60" s="22"/>
      <c r="E60" s="22"/>
      <c r="F60" s="22"/>
      <c r="G60" s="22"/>
      <c r="H60" s="22"/>
      <c r="I60" s="22"/>
      <c r="J60" s="22"/>
      <c r="K60" s="42">
        <f t="shared" si="23"/>
        <v>0</v>
      </c>
      <c r="L60" s="42">
        <f t="shared" si="23"/>
        <v>0</v>
      </c>
    </row>
    <row r="61" spans="1:12" ht="13.5" customHeight="1" outlineLevel="2" x14ac:dyDescent="0.2">
      <c r="A61" s="40">
        <v>2235</v>
      </c>
      <c r="B61" s="128" t="s">
        <v>60</v>
      </c>
      <c r="C61" s="22">
        <v>2000</v>
      </c>
      <c r="D61" s="22"/>
      <c r="E61" s="22">
        <v>1600</v>
      </c>
      <c r="F61" s="22"/>
      <c r="G61" s="22">
        <v>2250</v>
      </c>
      <c r="H61" s="22"/>
      <c r="I61" s="22">
        <v>2000</v>
      </c>
      <c r="J61" s="22"/>
      <c r="K61" s="42">
        <f t="shared" si="23"/>
        <v>7850</v>
      </c>
      <c r="L61" s="42">
        <f t="shared" si="23"/>
        <v>0</v>
      </c>
    </row>
    <row r="62" spans="1:12" ht="12.75" customHeight="1" outlineLevel="2" x14ac:dyDescent="0.2">
      <c r="A62" s="40">
        <v>2236</v>
      </c>
      <c r="B62" s="19" t="s">
        <v>61</v>
      </c>
      <c r="C62" s="22">
        <v>500</v>
      </c>
      <c r="D62" s="22"/>
      <c r="E62" s="22">
        <v>400</v>
      </c>
      <c r="F62" s="22"/>
      <c r="G62" s="22">
        <v>500</v>
      </c>
      <c r="H62" s="22"/>
      <c r="I62" s="22">
        <v>400</v>
      </c>
      <c r="J62" s="22"/>
      <c r="K62" s="42">
        <f t="shared" si="23"/>
        <v>1800</v>
      </c>
      <c r="L62" s="42">
        <f t="shared" si="23"/>
        <v>0</v>
      </c>
    </row>
    <row r="63" spans="1:12" ht="12.75" customHeight="1" outlineLevel="2" x14ac:dyDescent="0.2">
      <c r="A63" s="40">
        <v>2238</v>
      </c>
      <c r="B63" s="19" t="s">
        <v>62</v>
      </c>
      <c r="C63" s="22"/>
      <c r="D63" s="22"/>
      <c r="E63" s="22"/>
      <c r="F63" s="22"/>
      <c r="G63" s="22"/>
      <c r="H63" s="22"/>
      <c r="I63" s="22"/>
      <c r="J63" s="22"/>
      <c r="K63" s="42">
        <f t="shared" si="23"/>
        <v>0</v>
      </c>
      <c r="L63" s="42">
        <f t="shared" si="23"/>
        <v>0</v>
      </c>
    </row>
    <row r="64" spans="1:12" outlineLevel="2" x14ac:dyDescent="0.2">
      <c r="A64" s="40">
        <v>2239</v>
      </c>
      <c r="B64" s="128" t="s">
        <v>63</v>
      </c>
      <c r="C64" s="22">
        <v>72735</v>
      </c>
      <c r="D64" s="22"/>
      <c r="E64" s="22">
        <v>85700</v>
      </c>
      <c r="F64" s="22"/>
      <c r="G64" s="22">
        <v>72930</v>
      </c>
      <c r="H64" s="22"/>
      <c r="I64" s="22">
        <v>93402</v>
      </c>
      <c r="J64" s="22"/>
      <c r="K64" s="42">
        <f t="shared" si="23"/>
        <v>324767</v>
      </c>
      <c r="L64" s="42">
        <f t="shared" si="23"/>
        <v>0</v>
      </c>
    </row>
    <row r="65" spans="1:12" ht="15.6" customHeight="1" outlineLevel="2" x14ac:dyDescent="0.2">
      <c r="A65" s="38">
        <v>2240</v>
      </c>
      <c r="B65" s="128" t="s">
        <v>64</v>
      </c>
      <c r="C65" s="39">
        <f t="shared" ref="C65:J65" si="24">SUM(C66:C71)</f>
        <v>61274</v>
      </c>
      <c r="D65" s="39">
        <f t="shared" si="24"/>
        <v>0</v>
      </c>
      <c r="E65" s="39">
        <f t="shared" si="24"/>
        <v>70064</v>
      </c>
      <c r="F65" s="39">
        <f t="shared" si="24"/>
        <v>0</v>
      </c>
      <c r="G65" s="39">
        <f t="shared" si="24"/>
        <v>77213</v>
      </c>
      <c r="H65" s="39">
        <f t="shared" si="24"/>
        <v>0</v>
      </c>
      <c r="I65" s="39">
        <f t="shared" si="24"/>
        <v>55565</v>
      </c>
      <c r="J65" s="39">
        <f t="shared" si="24"/>
        <v>0</v>
      </c>
      <c r="K65" s="39">
        <f>SUM(K66:K71)</f>
        <v>264116</v>
      </c>
      <c r="L65" s="39">
        <f>SUM(L66:L71)</f>
        <v>0</v>
      </c>
    </row>
    <row r="66" spans="1:12" ht="12.75" customHeight="1" outlineLevel="2" x14ac:dyDescent="0.2">
      <c r="A66" s="40">
        <v>2241</v>
      </c>
      <c r="B66" s="128" t="s">
        <v>65</v>
      </c>
      <c r="C66" s="22">
        <v>1120</v>
      </c>
      <c r="D66" s="22"/>
      <c r="E66" s="22">
        <v>1400</v>
      </c>
      <c r="F66" s="22"/>
      <c r="G66" s="22">
        <v>1939</v>
      </c>
      <c r="H66" s="22"/>
      <c r="I66" s="22">
        <v>1280</v>
      </c>
      <c r="J66" s="22"/>
      <c r="K66" s="42">
        <f>C66+E66+G66+I66</f>
        <v>5739</v>
      </c>
      <c r="L66" s="42">
        <f>D66+F66+H66+J66</f>
        <v>0</v>
      </c>
    </row>
    <row r="67" spans="1:12" ht="12.75" customHeight="1" outlineLevel="2" x14ac:dyDescent="0.2">
      <c r="A67" s="40">
        <v>2242</v>
      </c>
      <c r="B67" s="128" t="s">
        <v>66</v>
      </c>
      <c r="C67" s="22">
        <v>4100</v>
      </c>
      <c r="D67" s="22"/>
      <c r="E67" s="22">
        <v>4562</v>
      </c>
      <c r="F67" s="22"/>
      <c r="G67" s="22">
        <v>5000</v>
      </c>
      <c r="H67" s="22"/>
      <c r="I67" s="22">
        <v>4300</v>
      </c>
      <c r="J67" s="22"/>
      <c r="K67" s="42">
        <f t="shared" ref="K67:L71" si="25">C67+E67+G67+I67</f>
        <v>17962</v>
      </c>
      <c r="L67" s="42">
        <f t="shared" si="25"/>
        <v>0</v>
      </c>
    </row>
    <row r="68" spans="1:12" ht="15" customHeight="1" outlineLevel="2" x14ac:dyDescent="0.2">
      <c r="A68" s="40">
        <v>2243</v>
      </c>
      <c r="B68" s="128" t="s">
        <v>67</v>
      </c>
      <c r="C68" s="22">
        <v>5350</v>
      </c>
      <c r="D68" s="22"/>
      <c r="E68" s="22">
        <v>9800</v>
      </c>
      <c r="F68" s="22"/>
      <c r="G68" s="22">
        <v>13058</v>
      </c>
      <c r="H68" s="22"/>
      <c r="I68" s="22">
        <v>9000</v>
      </c>
      <c r="J68" s="22"/>
      <c r="K68" s="42">
        <f t="shared" si="25"/>
        <v>37208</v>
      </c>
      <c r="L68" s="42">
        <f t="shared" si="25"/>
        <v>0</v>
      </c>
    </row>
    <row r="69" spans="1:12" ht="12.75" customHeight="1" outlineLevel="2" x14ac:dyDescent="0.2">
      <c r="A69" s="40">
        <v>2244</v>
      </c>
      <c r="B69" s="19" t="s">
        <v>68</v>
      </c>
      <c r="C69" s="22">
        <v>32654</v>
      </c>
      <c r="D69" s="22"/>
      <c r="E69" s="22">
        <v>33963</v>
      </c>
      <c r="F69" s="22"/>
      <c r="G69" s="22">
        <v>33630</v>
      </c>
      <c r="H69" s="22"/>
      <c r="I69" s="22">
        <v>32900</v>
      </c>
      <c r="J69" s="22"/>
      <c r="K69" s="42">
        <f t="shared" si="25"/>
        <v>133147</v>
      </c>
      <c r="L69" s="42">
        <f t="shared" si="25"/>
        <v>0</v>
      </c>
    </row>
    <row r="70" spans="1:12" outlineLevel="2" x14ac:dyDescent="0.2">
      <c r="A70" s="40">
        <v>2247</v>
      </c>
      <c r="B70" s="19" t="s">
        <v>69</v>
      </c>
      <c r="C70" s="22">
        <v>700</v>
      </c>
      <c r="D70" s="22"/>
      <c r="E70" s="22">
        <v>680</v>
      </c>
      <c r="F70" s="22"/>
      <c r="G70" s="22">
        <v>2900</v>
      </c>
      <c r="H70" s="22"/>
      <c r="I70" s="22">
        <v>720</v>
      </c>
      <c r="J70" s="22"/>
      <c r="K70" s="42">
        <f t="shared" si="25"/>
        <v>5000</v>
      </c>
      <c r="L70" s="42">
        <f t="shared" si="25"/>
        <v>0</v>
      </c>
    </row>
    <row r="71" spans="1:12" ht="15" customHeight="1" outlineLevel="2" x14ac:dyDescent="0.2">
      <c r="A71" s="40">
        <v>2249</v>
      </c>
      <c r="B71" s="19" t="s">
        <v>70</v>
      </c>
      <c r="C71" s="22">
        <v>17350</v>
      </c>
      <c r="D71" s="22"/>
      <c r="E71" s="22">
        <v>19659</v>
      </c>
      <c r="F71" s="22"/>
      <c r="G71" s="22">
        <v>20686</v>
      </c>
      <c r="H71" s="22"/>
      <c r="I71" s="22">
        <v>7365</v>
      </c>
      <c r="J71" s="22"/>
      <c r="K71" s="42">
        <f t="shared" si="25"/>
        <v>65060</v>
      </c>
      <c r="L71" s="42">
        <f t="shared" si="25"/>
        <v>0</v>
      </c>
    </row>
    <row r="72" spans="1:12" s="6" customFormat="1" ht="12.75" customHeight="1" outlineLevel="2" x14ac:dyDescent="0.2">
      <c r="A72" s="38">
        <v>2250</v>
      </c>
      <c r="B72" s="19" t="s">
        <v>71</v>
      </c>
      <c r="C72" s="39">
        <f t="shared" ref="C72:J72" si="26">SUM(C73:C74)</f>
        <v>26000</v>
      </c>
      <c r="D72" s="39">
        <f t="shared" si="26"/>
        <v>0</v>
      </c>
      <c r="E72" s="39">
        <f t="shared" si="26"/>
        <v>35000</v>
      </c>
      <c r="F72" s="39">
        <f>SUM(F73:F74)</f>
        <v>0</v>
      </c>
      <c r="G72" s="39">
        <f t="shared" si="26"/>
        <v>36000</v>
      </c>
      <c r="H72" s="39">
        <f t="shared" si="26"/>
        <v>0</v>
      </c>
      <c r="I72" s="39">
        <f t="shared" si="26"/>
        <v>47625</v>
      </c>
      <c r="J72" s="39">
        <f t="shared" si="26"/>
        <v>0</v>
      </c>
      <c r="K72" s="39">
        <f>SUM(K73:K74)</f>
        <v>144625</v>
      </c>
      <c r="L72" s="39">
        <f>SUM(L73:L74)</f>
        <v>0</v>
      </c>
    </row>
    <row r="73" spans="1:12" s="6" customFormat="1" ht="14.25" customHeight="1" outlineLevel="2" x14ac:dyDescent="0.2">
      <c r="A73" s="40">
        <v>2250</v>
      </c>
      <c r="B73" s="19" t="s">
        <v>72</v>
      </c>
      <c r="C73" s="22">
        <v>26000</v>
      </c>
      <c r="D73" s="22"/>
      <c r="E73" s="22">
        <v>35000</v>
      </c>
      <c r="F73" s="22"/>
      <c r="G73" s="22">
        <v>36000</v>
      </c>
      <c r="H73" s="22"/>
      <c r="I73" s="22">
        <v>47625</v>
      </c>
      <c r="J73" s="22"/>
      <c r="K73" s="42">
        <f>C73+E73+G73+I73</f>
        <v>144625</v>
      </c>
      <c r="L73" s="42">
        <f>D73+F73+H73+J73</f>
        <v>0</v>
      </c>
    </row>
    <row r="74" spans="1:12" s="6" customFormat="1" ht="12.75" hidden="1" customHeight="1" outlineLevel="2" x14ac:dyDescent="0.2">
      <c r="A74" s="40">
        <v>2259</v>
      </c>
      <c r="B74" s="19" t="s">
        <v>73</v>
      </c>
      <c r="C74" s="22"/>
      <c r="D74" s="22"/>
      <c r="E74" s="22"/>
      <c r="F74" s="22"/>
      <c r="G74" s="22"/>
      <c r="H74" s="22"/>
      <c r="I74" s="22"/>
      <c r="J74" s="22"/>
      <c r="K74" s="42">
        <f>C74+E74+G74+I74</f>
        <v>0</v>
      </c>
      <c r="L74" s="42">
        <f>D74+F74+H74+J74</f>
        <v>0</v>
      </c>
    </row>
    <row r="75" spans="1:12" ht="12.6" customHeight="1" outlineLevel="2" x14ac:dyDescent="0.2">
      <c r="A75" s="38">
        <v>2260</v>
      </c>
      <c r="B75" s="19" t="s">
        <v>74</v>
      </c>
      <c r="C75" s="39">
        <f t="shared" ref="C75:J75" si="27">SUM(C76:C80)</f>
        <v>72735</v>
      </c>
      <c r="D75" s="39">
        <f t="shared" si="27"/>
        <v>0</v>
      </c>
      <c r="E75" s="39">
        <f t="shared" si="27"/>
        <v>14470</v>
      </c>
      <c r="F75" s="39">
        <f t="shared" si="27"/>
        <v>0</v>
      </c>
      <c r="G75" s="39">
        <f t="shared" si="27"/>
        <v>38140</v>
      </c>
      <c r="H75" s="39">
        <f t="shared" si="27"/>
        <v>0</v>
      </c>
      <c r="I75" s="39">
        <f t="shared" si="27"/>
        <v>41491</v>
      </c>
      <c r="J75" s="39">
        <f t="shared" si="27"/>
        <v>0</v>
      </c>
      <c r="K75" s="39">
        <f>SUM(K76:K80)</f>
        <v>166836</v>
      </c>
      <c r="L75" s="39">
        <f>SUM(L76:L80)</f>
        <v>0</v>
      </c>
    </row>
    <row r="76" spans="1:12" ht="12.75" customHeight="1" outlineLevel="2" x14ac:dyDescent="0.2">
      <c r="A76" s="40">
        <v>2261</v>
      </c>
      <c r="B76" s="19" t="s">
        <v>75</v>
      </c>
      <c r="C76" s="22">
        <v>18000</v>
      </c>
      <c r="D76" s="22"/>
      <c r="E76" s="22">
        <v>11000</v>
      </c>
      <c r="F76" s="22"/>
      <c r="G76" s="22">
        <v>11000</v>
      </c>
      <c r="H76" s="22"/>
      <c r="I76" s="22">
        <v>10157</v>
      </c>
      <c r="J76" s="22"/>
      <c r="K76" s="42">
        <f>C76+E76+G76+I76</f>
        <v>50157</v>
      </c>
      <c r="L76" s="42">
        <f>D76+F76+H76+J76</f>
        <v>0</v>
      </c>
    </row>
    <row r="77" spans="1:12" ht="12.75" customHeight="1" outlineLevel="2" x14ac:dyDescent="0.2">
      <c r="A77" s="40">
        <v>2262</v>
      </c>
      <c r="B77" s="19" t="s">
        <v>76</v>
      </c>
      <c r="C77" s="22">
        <v>735</v>
      </c>
      <c r="D77" s="22"/>
      <c r="E77" s="22">
        <v>220</v>
      </c>
      <c r="F77" s="22"/>
      <c r="G77" s="22">
        <v>215</v>
      </c>
      <c r="H77" s="22"/>
      <c r="I77" s="22">
        <v>330</v>
      </c>
      <c r="J77" s="22"/>
      <c r="K77" s="42">
        <f t="shared" ref="K77:L80" si="28">C77+E77+G77+I77</f>
        <v>1500</v>
      </c>
      <c r="L77" s="42">
        <f t="shared" si="28"/>
        <v>0</v>
      </c>
    </row>
    <row r="78" spans="1:12" s="43" customFormat="1" ht="12.75" hidden="1" customHeight="1" outlineLevel="2" x14ac:dyDescent="0.2">
      <c r="A78" s="40">
        <v>2263</v>
      </c>
      <c r="B78" s="19" t="s">
        <v>77</v>
      </c>
      <c r="C78" s="22"/>
      <c r="D78" s="22"/>
      <c r="E78" s="22"/>
      <c r="F78" s="22"/>
      <c r="G78" s="22"/>
      <c r="H78" s="22"/>
      <c r="I78" s="22"/>
      <c r="J78" s="22"/>
      <c r="K78" s="42">
        <f t="shared" si="28"/>
        <v>0</v>
      </c>
      <c r="L78" s="42">
        <f t="shared" si="28"/>
        <v>0</v>
      </c>
    </row>
    <row r="79" spans="1:12" ht="12.75" customHeight="1" outlineLevel="2" x14ac:dyDescent="0.2">
      <c r="A79" s="40">
        <v>2264</v>
      </c>
      <c r="B79" s="129" t="s">
        <v>78</v>
      </c>
      <c r="C79" s="22">
        <v>46900</v>
      </c>
      <c r="D79" s="22"/>
      <c r="E79" s="22">
        <v>2100</v>
      </c>
      <c r="F79" s="22"/>
      <c r="G79" s="22">
        <v>25800</v>
      </c>
      <c r="H79" s="22"/>
      <c r="I79" s="22">
        <v>29669</v>
      </c>
      <c r="J79" s="22"/>
      <c r="K79" s="42">
        <f t="shared" si="28"/>
        <v>104469</v>
      </c>
      <c r="L79" s="42">
        <f t="shared" si="28"/>
        <v>0</v>
      </c>
    </row>
    <row r="80" spans="1:12" ht="12.75" customHeight="1" outlineLevel="2" x14ac:dyDescent="0.2">
      <c r="A80" s="40">
        <v>2269</v>
      </c>
      <c r="B80" s="19" t="s">
        <v>79</v>
      </c>
      <c r="C80" s="22">
        <v>7100</v>
      </c>
      <c r="D80" s="22"/>
      <c r="E80" s="22">
        <v>1150</v>
      </c>
      <c r="F80" s="22"/>
      <c r="G80" s="22">
        <v>1125</v>
      </c>
      <c r="H80" s="22"/>
      <c r="I80" s="22">
        <v>1335</v>
      </c>
      <c r="J80" s="22"/>
      <c r="K80" s="42">
        <f t="shared" si="28"/>
        <v>10710</v>
      </c>
      <c r="L80" s="42">
        <f t="shared" si="28"/>
        <v>0</v>
      </c>
    </row>
    <row r="81" spans="1:12" s="6" customFormat="1" ht="12.75" customHeight="1" outlineLevel="2" x14ac:dyDescent="0.2">
      <c r="A81" s="38">
        <v>2270</v>
      </c>
      <c r="B81" s="19" t="s">
        <v>80</v>
      </c>
      <c r="C81" s="39">
        <f t="shared" ref="C81:L81" si="29">C82</f>
        <v>227562</v>
      </c>
      <c r="D81" s="39">
        <f t="shared" si="29"/>
        <v>0</v>
      </c>
      <c r="E81" s="39">
        <f t="shared" si="29"/>
        <v>328400</v>
      </c>
      <c r="F81" s="39">
        <f t="shared" si="29"/>
        <v>0</v>
      </c>
      <c r="G81" s="39">
        <f t="shared" si="29"/>
        <v>227658</v>
      </c>
      <c r="H81" s="39">
        <f t="shared" si="29"/>
        <v>0</v>
      </c>
      <c r="I81" s="39">
        <f t="shared" si="29"/>
        <v>139000</v>
      </c>
      <c r="J81" s="39">
        <f t="shared" si="29"/>
        <v>0</v>
      </c>
      <c r="K81" s="39">
        <f t="shared" si="29"/>
        <v>922620</v>
      </c>
      <c r="L81" s="39">
        <f t="shared" si="29"/>
        <v>0</v>
      </c>
    </row>
    <row r="82" spans="1:12" s="6" customFormat="1" ht="12.75" customHeight="1" outlineLevel="2" x14ac:dyDescent="0.2">
      <c r="A82" s="40">
        <v>2270</v>
      </c>
      <c r="B82" s="19" t="s">
        <v>81</v>
      </c>
      <c r="C82" s="22">
        <v>227562</v>
      </c>
      <c r="D82" s="22"/>
      <c r="E82" s="22">
        <v>328400</v>
      </c>
      <c r="F82" s="22"/>
      <c r="G82" s="22">
        <v>227658</v>
      </c>
      <c r="H82" s="22"/>
      <c r="I82" s="22">
        <v>139000</v>
      </c>
      <c r="J82" s="22"/>
      <c r="K82" s="42">
        <f>C82+E82+G82+I82</f>
        <v>922620</v>
      </c>
      <c r="L82" s="42">
        <f>D82+F82+H82+J82</f>
        <v>0</v>
      </c>
    </row>
    <row r="83" spans="1:12" s="6" customFormat="1" ht="24.75" customHeight="1" outlineLevel="2" x14ac:dyDescent="0.2">
      <c r="A83" s="51">
        <v>2300</v>
      </c>
      <c r="B83" s="19" t="s">
        <v>82</v>
      </c>
      <c r="C83" s="127">
        <f t="shared" ref="C83:J83" si="30">C84+C89+C93+C94+C96+C97</f>
        <v>38150</v>
      </c>
      <c r="D83" s="127">
        <f t="shared" si="30"/>
        <v>0</v>
      </c>
      <c r="E83" s="127">
        <f t="shared" si="30"/>
        <v>30490</v>
      </c>
      <c r="F83" s="127">
        <f t="shared" si="30"/>
        <v>0</v>
      </c>
      <c r="G83" s="127">
        <f t="shared" si="30"/>
        <v>32958</v>
      </c>
      <c r="H83" s="127">
        <f t="shared" si="30"/>
        <v>0</v>
      </c>
      <c r="I83" s="127">
        <f t="shared" si="30"/>
        <v>32907</v>
      </c>
      <c r="J83" s="127">
        <f t="shared" si="30"/>
        <v>0</v>
      </c>
      <c r="K83" s="127">
        <f>K84+K89+K93+K94+K96+K97</f>
        <v>134505</v>
      </c>
      <c r="L83" s="127">
        <f>L84+L89+L93+L94+L96+L97</f>
        <v>0</v>
      </c>
    </row>
    <row r="84" spans="1:12" s="6" customFormat="1" ht="12.75" customHeight="1" outlineLevel="2" x14ac:dyDescent="0.2">
      <c r="A84" s="38">
        <v>2310</v>
      </c>
      <c r="B84" s="19" t="s">
        <v>83</v>
      </c>
      <c r="C84" s="39">
        <f t="shared" ref="C84:J84" si="31">SUM(C85:C88)</f>
        <v>12200</v>
      </c>
      <c r="D84" s="39">
        <f t="shared" si="31"/>
        <v>0</v>
      </c>
      <c r="E84" s="39">
        <f t="shared" si="31"/>
        <v>7700</v>
      </c>
      <c r="F84" s="39">
        <f t="shared" si="31"/>
        <v>0</v>
      </c>
      <c r="G84" s="39">
        <f t="shared" si="31"/>
        <v>9600</v>
      </c>
      <c r="H84" s="39">
        <f t="shared" si="31"/>
        <v>0</v>
      </c>
      <c r="I84" s="39">
        <f t="shared" si="31"/>
        <v>9507</v>
      </c>
      <c r="J84" s="39">
        <f t="shared" si="31"/>
        <v>0</v>
      </c>
      <c r="K84" s="39">
        <f>SUM(K85:K88)</f>
        <v>39007</v>
      </c>
      <c r="L84" s="39">
        <f>SUM(L85:L88)</f>
        <v>0</v>
      </c>
    </row>
    <row r="85" spans="1:12" s="6" customFormat="1" ht="12.75" customHeight="1" outlineLevel="2" x14ac:dyDescent="0.2">
      <c r="A85" s="40">
        <v>2311</v>
      </c>
      <c r="B85" s="19" t="s">
        <v>84</v>
      </c>
      <c r="C85" s="22">
        <v>600</v>
      </c>
      <c r="D85" s="22"/>
      <c r="E85" s="22">
        <v>1000</v>
      </c>
      <c r="F85" s="22"/>
      <c r="G85" s="22">
        <v>1000</v>
      </c>
      <c r="H85" s="22"/>
      <c r="I85" s="22">
        <v>1400</v>
      </c>
      <c r="J85" s="22"/>
      <c r="K85" s="42">
        <f>C85+E85+G85+I85</f>
        <v>4000</v>
      </c>
      <c r="L85" s="42">
        <f>D85+F85+H85+J85</f>
        <v>0</v>
      </c>
    </row>
    <row r="86" spans="1:12" s="6" customFormat="1" ht="12.75" customHeight="1" outlineLevel="2" x14ac:dyDescent="0.2">
      <c r="A86" s="40">
        <v>2312</v>
      </c>
      <c r="B86" s="19" t="s">
        <v>85</v>
      </c>
      <c r="C86" s="22">
        <v>1600</v>
      </c>
      <c r="D86" s="22"/>
      <c r="E86" s="22">
        <v>2000</v>
      </c>
      <c r="F86" s="22"/>
      <c r="G86" s="22">
        <v>2000</v>
      </c>
      <c r="H86" s="22"/>
      <c r="I86" s="22">
        <v>1507</v>
      </c>
      <c r="J86" s="22"/>
      <c r="K86" s="42">
        <f t="shared" ref="K86:L88" si="32">C86+E86+G86+I86</f>
        <v>7107</v>
      </c>
      <c r="L86" s="42">
        <f t="shared" si="32"/>
        <v>0</v>
      </c>
    </row>
    <row r="87" spans="1:12" ht="12.75" hidden="1" customHeight="1" outlineLevel="2" x14ac:dyDescent="0.2">
      <c r="A87" s="40">
        <v>2313</v>
      </c>
      <c r="B87" s="19" t="s">
        <v>86</v>
      </c>
      <c r="C87" s="22"/>
      <c r="D87" s="22"/>
      <c r="E87" s="22"/>
      <c r="F87" s="22"/>
      <c r="G87" s="22"/>
      <c r="H87" s="22"/>
      <c r="I87" s="22"/>
      <c r="J87" s="22"/>
      <c r="K87" s="42">
        <f t="shared" si="32"/>
        <v>0</v>
      </c>
      <c r="L87" s="42">
        <f t="shared" si="32"/>
        <v>0</v>
      </c>
    </row>
    <row r="88" spans="1:12" ht="23.25" customHeight="1" outlineLevel="2" x14ac:dyDescent="0.2">
      <c r="A88" s="40">
        <v>2314</v>
      </c>
      <c r="B88" s="19" t="s">
        <v>87</v>
      </c>
      <c r="C88" s="22">
        <v>10000</v>
      </c>
      <c r="D88" s="22"/>
      <c r="E88" s="22">
        <v>4700</v>
      </c>
      <c r="F88" s="22"/>
      <c r="G88" s="22">
        <v>6600</v>
      </c>
      <c r="H88" s="22"/>
      <c r="I88" s="22">
        <v>6600</v>
      </c>
      <c r="J88" s="22"/>
      <c r="K88" s="42">
        <f t="shared" si="32"/>
        <v>27900</v>
      </c>
      <c r="L88" s="42">
        <f t="shared" si="32"/>
        <v>0</v>
      </c>
    </row>
    <row r="89" spans="1:12" ht="12.75" customHeight="1" outlineLevel="2" x14ac:dyDescent="0.2">
      <c r="A89" s="38">
        <v>2320</v>
      </c>
      <c r="B89" s="19" t="s">
        <v>88</v>
      </c>
      <c r="C89" s="39">
        <f t="shared" ref="C89:J89" si="33">SUM(C90:C92)</f>
        <v>8000</v>
      </c>
      <c r="D89" s="39">
        <f t="shared" si="33"/>
        <v>0</v>
      </c>
      <c r="E89" s="39">
        <f t="shared" si="33"/>
        <v>7140</v>
      </c>
      <c r="F89" s="39">
        <f t="shared" si="33"/>
        <v>0</v>
      </c>
      <c r="G89" s="39">
        <f t="shared" si="33"/>
        <v>7430</v>
      </c>
      <c r="H89" s="39">
        <f t="shared" si="33"/>
        <v>0</v>
      </c>
      <c r="I89" s="39">
        <f t="shared" si="33"/>
        <v>10000</v>
      </c>
      <c r="J89" s="39">
        <f t="shared" si="33"/>
        <v>0</v>
      </c>
      <c r="K89" s="39">
        <f>SUM(K90:K92)</f>
        <v>32570</v>
      </c>
      <c r="L89" s="39">
        <f>SUM(L90:L92)</f>
        <v>0</v>
      </c>
    </row>
    <row r="90" spans="1:12" ht="12.75" customHeight="1" outlineLevel="2" x14ac:dyDescent="0.2">
      <c r="A90" s="40">
        <v>2321</v>
      </c>
      <c r="B90" s="19" t="s">
        <v>89</v>
      </c>
      <c r="C90" s="22"/>
      <c r="D90" s="22"/>
      <c r="E90" s="22"/>
      <c r="F90" s="22"/>
      <c r="G90" s="22"/>
      <c r="H90" s="22"/>
      <c r="I90" s="22"/>
      <c r="J90" s="22"/>
      <c r="K90" s="42">
        <f>C90+E90+G90+I90</f>
        <v>0</v>
      </c>
      <c r="L90" s="42">
        <f>D90+F90+H90+J90</f>
        <v>0</v>
      </c>
    </row>
    <row r="91" spans="1:12" ht="12.75" customHeight="1" outlineLevel="2" x14ac:dyDescent="0.2">
      <c r="A91" s="40">
        <v>2322</v>
      </c>
      <c r="B91" s="19" t="s">
        <v>90</v>
      </c>
      <c r="C91" s="22">
        <v>8000</v>
      </c>
      <c r="D91" s="22"/>
      <c r="E91" s="22">
        <v>7140</v>
      </c>
      <c r="F91" s="22"/>
      <c r="G91" s="22">
        <v>7430</v>
      </c>
      <c r="H91" s="22"/>
      <c r="I91" s="22">
        <v>10000</v>
      </c>
      <c r="J91" s="22"/>
      <c r="K91" s="42">
        <f t="shared" ref="K91:L93" si="34">C91+E91+G91+I91</f>
        <v>32570</v>
      </c>
      <c r="L91" s="42">
        <f t="shared" si="34"/>
        <v>0</v>
      </c>
    </row>
    <row r="92" spans="1:12" ht="12.75" customHeight="1" outlineLevel="2" x14ac:dyDescent="0.2">
      <c r="A92" s="40">
        <v>2329</v>
      </c>
      <c r="B92" s="19" t="s">
        <v>91</v>
      </c>
      <c r="C92" s="22"/>
      <c r="D92" s="22"/>
      <c r="E92" s="22"/>
      <c r="F92" s="22"/>
      <c r="G92" s="22"/>
      <c r="H92" s="22"/>
      <c r="I92" s="22"/>
      <c r="J92" s="22"/>
      <c r="K92" s="42">
        <f t="shared" si="34"/>
        <v>0</v>
      </c>
      <c r="L92" s="42">
        <f t="shared" si="34"/>
        <v>0</v>
      </c>
    </row>
    <row r="93" spans="1:12" ht="12.75" customHeight="1" outlineLevel="2" x14ac:dyDescent="0.2">
      <c r="A93" s="38">
        <v>2330</v>
      </c>
      <c r="B93" s="19" t="s">
        <v>92</v>
      </c>
      <c r="C93" s="22"/>
      <c r="D93" s="22"/>
      <c r="E93" s="22"/>
      <c r="F93" s="22"/>
      <c r="G93" s="22"/>
      <c r="H93" s="22"/>
      <c r="I93" s="22"/>
      <c r="J93" s="22"/>
      <c r="K93" s="42">
        <f t="shared" si="34"/>
        <v>0</v>
      </c>
      <c r="L93" s="42">
        <f t="shared" si="34"/>
        <v>0</v>
      </c>
    </row>
    <row r="94" spans="1:12" s="6" customFormat="1" ht="12" customHeight="1" outlineLevel="2" x14ac:dyDescent="0.2">
      <c r="A94" s="38">
        <v>2340</v>
      </c>
      <c r="B94" s="19" t="s">
        <v>93</v>
      </c>
      <c r="C94" s="125">
        <f t="shared" ref="C94:J94" si="35">C95</f>
        <v>0</v>
      </c>
      <c r="D94" s="125">
        <f t="shared" si="35"/>
        <v>0</v>
      </c>
      <c r="E94" s="125">
        <f t="shared" si="35"/>
        <v>0</v>
      </c>
      <c r="F94" s="125">
        <f t="shared" si="35"/>
        <v>0</v>
      </c>
      <c r="G94" s="125">
        <f t="shared" si="35"/>
        <v>0</v>
      </c>
      <c r="H94" s="125">
        <f t="shared" si="35"/>
        <v>0</v>
      </c>
      <c r="I94" s="125">
        <f t="shared" si="35"/>
        <v>0</v>
      </c>
      <c r="J94" s="125">
        <f t="shared" si="35"/>
        <v>0</v>
      </c>
      <c r="K94" s="125">
        <f>K95</f>
        <v>0</v>
      </c>
      <c r="L94" s="125">
        <f>L95</f>
        <v>0</v>
      </c>
    </row>
    <row r="95" spans="1:12" ht="12.75" customHeight="1" outlineLevel="2" x14ac:dyDescent="0.2">
      <c r="A95" s="40">
        <v>2341</v>
      </c>
      <c r="B95" s="19" t="s">
        <v>94</v>
      </c>
      <c r="C95" s="42">
        <v>0</v>
      </c>
      <c r="D95" s="22"/>
      <c r="E95" s="42"/>
      <c r="F95" s="22"/>
      <c r="G95" s="42"/>
      <c r="H95" s="22"/>
      <c r="I95" s="42"/>
      <c r="J95" s="22"/>
      <c r="K95" s="42">
        <f t="shared" ref="K95:L98" si="36">C95+E95+G95+I95</f>
        <v>0</v>
      </c>
      <c r="L95" s="42">
        <f t="shared" si="36"/>
        <v>0</v>
      </c>
    </row>
    <row r="96" spans="1:12" s="6" customFormat="1" ht="12.75" customHeight="1" outlineLevel="2" x14ac:dyDescent="0.2">
      <c r="A96" s="38">
        <v>2350</v>
      </c>
      <c r="B96" s="19" t="s">
        <v>95</v>
      </c>
      <c r="C96" s="53">
        <v>9750</v>
      </c>
      <c r="D96" s="22"/>
      <c r="E96" s="53">
        <v>10250</v>
      </c>
      <c r="F96" s="22"/>
      <c r="G96" s="53">
        <v>10000</v>
      </c>
      <c r="H96" s="22"/>
      <c r="I96" s="53">
        <v>8000</v>
      </c>
      <c r="J96" s="22"/>
      <c r="K96" s="42">
        <f t="shared" si="36"/>
        <v>38000</v>
      </c>
      <c r="L96" s="42">
        <f t="shared" si="36"/>
        <v>0</v>
      </c>
    </row>
    <row r="97" spans="1:14" s="6" customFormat="1" ht="12.75" customHeight="1" outlineLevel="2" x14ac:dyDescent="0.2">
      <c r="A97" s="38">
        <v>2390</v>
      </c>
      <c r="B97" s="19" t="s">
        <v>96</v>
      </c>
      <c r="C97" s="53">
        <v>8200</v>
      </c>
      <c r="D97" s="22"/>
      <c r="E97" s="53">
        <v>5400</v>
      </c>
      <c r="F97" s="22"/>
      <c r="G97" s="53">
        <v>5928</v>
      </c>
      <c r="H97" s="22"/>
      <c r="I97" s="53">
        <v>5400</v>
      </c>
      <c r="J97" s="22"/>
      <c r="K97" s="42">
        <f t="shared" si="36"/>
        <v>24928</v>
      </c>
      <c r="L97" s="42">
        <f t="shared" si="36"/>
        <v>0</v>
      </c>
    </row>
    <row r="98" spans="1:14" s="6" customFormat="1" outlineLevel="2" x14ac:dyDescent="0.2">
      <c r="A98" s="51">
        <v>2400</v>
      </c>
      <c r="B98" s="41" t="s">
        <v>97</v>
      </c>
      <c r="C98" s="58"/>
      <c r="D98" s="22"/>
      <c r="E98" s="58"/>
      <c r="F98" s="22"/>
      <c r="G98" s="58"/>
      <c r="H98" s="22"/>
      <c r="I98" s="58"/>
      <c r="J98" s="22"/>
      <c r="K98" s="42">
        <f t="shared" si="36"/>
        <v>0</v>
      </c>
      <c r="L98" s="42">
        <f t="shared" si="36"/>
        <v>0</v>
      </c>
    </row>
    <row r="99" spans="1:14" ht="12.95" customHeight="1" outlineLevel="2" x14ac:dyDescent="0.2">
      <c r="A99" s="51">
        <v>2500</v>
      </c>
      <c r="B99" s="41" t="s">
        <v>98</v>
      </c>
      <c r="C99" s="52">
        <f t="shared" ref="C99:J99" si="37">C100+C105</f>
        <v>33552</v>
      </c>
      <c r="D99" s="52">
        <f t="shared" si="37"/>
        <v>0</v>
      </c>
      <c r="E99" s="52">
        <f t="shared" si="37"/>
        <v>12900</v>
      </c>
      <c r="F99" s="52">
        <f t="shared" si="37"/>
        <v>0</v>
      </c>
      <c r="G99" s="52">
        <f t="shared" si="37"/>
        <v>22880</v>
      </c>
      <c r="H99" s="52">
        <f t="shared" si="37"/>
        <v>0</v>
      </c>
      <c r="I99" s="52">
        <f t="shared" si="37"/>
        <v>22870</v>
      </c>
      <c r="J99" s="52">
        <f t="shared" si="37"/>
        <v>0</v>
      </c>
      <c r="K99" s="52">
        <f>K100+K105</f>
        <v>92202</v>
      </c>
      <c r="L99" s="52">
        <f>L100+L105</f>
        <v>0</v>
      </c>
    </row>
    <row r="100" spans="1:14" s="6" customFormat="1" ht="12.75" customHeight="1" outlineLevel="2" x14ac:dyDescent="0.2">
      <c r="A100" s="38">
        <v>2510</v>
      </c>
      <c r="B100" s="19" t="s">
        <v>99</v>
      </c>
      <c r="C100" s="39">
        <f t="shared" ref="C100:J100" si="38">SUM(C101:C104)</f>
        <v>33552</v>
      </c>
      <c r="D100" s="39">
        <f t="shared" si="38"/>
        <v>0</v>
      </c>
      <c r="E100" s="39">
        <f t="shared" si="38"/>
        <v>12900</v>
      </c>
      <c r="F100" s="39">
        <f t="shared" si="38"/>
        <v>0</v>
      </c>
      <c r="G100" s="39">
        <f t="shared" si="38"/>
        <v>22880</v>
      </c>
      <c r="H100" s="39">
        <f t="shared" si="38"/>
        <v>0</v>
      </c>
      <c r="I100" s="39">
        <f t="shared" si="38"/>
        <v>22870</v>
      </c>
      <c r="J100" s="39">
        <f t="shared" si="38"/>
        <v>0</v>
      </c>
      <c r="K100" s="39">
        <f>SUM(K101:K104)</f>
        <v>92202</v>
      </c>
      <c r="L100" s="39">
        <f>SUM(L101:L104)</f>
        <v>0</v>
      </c>
    </row>
    <row r="101" spans="1:14" s="6" customFormat="1" ht="12.75" customHeight="1" outlineLevel="2" x14ac:dyDescent="0.2">
      <c r="A101" s="40">
        <v>2512</v>
      </c>
      <c r="B101" s="19" t="s">
        <v>100</v>
      </c>
      <c r="C101" s="22">
        <v>22500</v>
      </c>
      <c r="D101" s="22"/>
      <c r="E101" s="22">
        <v>12500</v>
      </c>
      <c r="F101" s="22"/>
      <c r="G101" s="22">
        <v>22500</v>
      </c>
      <c r="H101" s="22"/>
      <c r="I101" s="22">
        <v>22500</v>
      </c>
      <c r="J101" s="22"/>
      <c r="K101" s="42">
        <f>C101+E101+G101+I101</f>
        <v>80000</v>
      </c>
      <c r="L101" s="42">
        <f>D101+F101+H101+J101</f>
        <v>0</v>
      </c>
    </row>
    <row r="102" spans="1:14" s="6" customFormat="1" ht="12.95" customHeight="1" outlineLevel="2" x14ac:dyDescent="0.2">
      <c r="A102" s="40">
        <v>2513</v>
      </c>
      <c r="B102" s="19" t="s">
        <v>101</v>
      </c>
      <c r="C102" s="22">
        <v>10632</v>
      </c>
      <c r="D102" s="22"/>
      <c r="E102" s="22"/>
      <c r="F102" s="22"/>
      <c r="G102" s="22"/>
      <c r="H102" s="22"/>
      <c r="I102" s="22"/>
      <c r="J102" s="22"/>
      <c r="K102" s="42">
        <f t="shared" ref="K102:L105" si="39">C102+E102+G102+I102</f>
        <v>10632</v>
      </c>
      <c r="L102" s="42">
        <f t="shared" si="39"/>
        <v>0</v>
      </c>
    </row>
    <row r="103" spans="1:14" s="6" customFormat="1" ht="12.75" customHeight="1" outlineLevel="2" x14ac:dyDescent="0.2">
      <c r="A103" s="40">
        <v>2516</v>
      </c>
      <c r="B103" s="19" t="s">
        <v>102</v>
      </c>
      <c r="C103" s="22">
        <v>20</v>
      </c>
      <c r="D103" s="22"/>
      <c r="E103" s="22">
        <v>20</v>
      </c>
      <c r="F103" s="22"/>
      <c r="G103" s="22">
        <v>20</v>
      </c>
      <c r="H103" s="22"/>
      <c r="I103" s="22">
        <v>10</v>
      </c>
      <c r="J103" s="22"/>
      <c r="K103" s="42">
        <f t="shared" si="39"/>
        <v>70</v>
      </c>
      <c r="L103" s="42">
        <f t="shared" si="39"/>
        <v>0</v>
      </c>
    </row>
    <row r="104" spans="1:14" s="6" customFormat="1" ht="12.75" customHeight="1" outlineLevel="2" x14ac:dyDescent="0.2">
      <c r="A104" s="60">
        <v>2519</v>
      </c>
      <c r="B104" s="61" t="s">
        <v>103</v>
      </c>
      <c r="C104" s="62">
        <v>400</v>
      </c>
      <c r="D104" s="62"/>
      <c r="E104" s="62">
        <v>380</v>
      </c>
      <c r="F104" s="62"/>
      <c r="G104" s="62">
        <v>360</v>
      </c>
      <c r="H104" s="62"/>
      <c r="I104" s="62">
        <v>360</v>
      </c>
      <c r="J104" s="62"/>
      <c r="K104" s="42">
        <f t="shared" si="39"/>
        <v>1500</v>
      </c>
      <c r="L104" s="42">
        <f t="shared" si="39"/>
        <v>0</v>
      </c>
    </row>
    <row r="105" spans="1:14" s="6" customFormat="1" ht="12.75" customHeight="1" outlineLevel="2" x14ac:dyDescent="0.2">
      <c r="A105" s="63">
        <v>2520</v>
      </c>
      <c r="B105" s="64" t="s">
        <v>104</v>
      </c>
      <c r="C105" s="22"/>
      <c r="D105" s="22"/>
      <c r="E105" s="22"/>
      <c r="F105" s="22"/>
      <c r="G105" s="22"/>
      <c r="H105" s="22"/>
      <c r="I105" s="22"/>
      <c r="J105" s="22"/>
      <c r="K105" s="42">
        <f t="shared" si="39"/>
        <v>0</v>
      </c>
      <c r="L105" s="42">
        <f t="shared" si="39"/>
        <v>0</v>
      </c>
    </row>
    <row r="106" spans="1:14" outlineLevel="2" x14ac:dyDescent="0.2">
      <c r="A106" s="55">
        <v>4000</v>
      </c>
      <c r="B106" s="56" t="s">
        <v>105</v>
      </c>
      <c r="C106" s="57">
        <f t="shared" ref="C106:E107" si="40">C107</f>
        <v>0</v>
      </c>
      <c r="D106" s="57">
        <f t="shared" si="40"/>
        <v>0</v>
      </c>
      <c r="E106" s="57">
        <f t="shared" si="40"/>
        <v>0</v>
      </c>
      <c r="F106" s="65"/>
      <c r="G106" s="57">
        <f>G107</f>
        <v>0</v>
      </c>
      <c r="H106" s="65"/>
      <c r="I106" s="57">
        <f t="shared" ref="I106:L107" si="41">I107</f>
        <v>0</v>
      </c>
      <c r="J106" s="57">
        <f t="shared" si="41"/>
        <v>0</v>
      </c>
      <c r="K106" s="57">
        <f t="shared" si="41"/>
        <v>0</v>
      </c>
      <c r="L106" s="57">
        <f t="shared" si="41"/>
        <v>0</v>
      </c>
    </row>
    <row r="107" spans="1:14" s="6" customFormat="1" ht="15.75" customHeight="1" outlineLevel="2" x14ac:dyDescent="0.2">
      <c r="A107" s="36">
        <v>4200</v>
      </c>
      <c r="B107" s="17" t="s">
        <v>106</v>
      </c>
      <c r="C107" s="37">
        <f t="shared" si="40"/>
        <v>0</v>
      </c>
      <c r="D107" s="37">
        <f t="shared" si="40"/>
        <v>0</v>
      </c>
      <c r="E107" s="37">
        <f t="shared" si="40"/>
        <v>0</v>
      </c>
      <c r="F107" s="66"/>
      <c r="G107" s="37">
        <f>G108</f>
        <v>0</v>
      </c>
      <c r="H107" s="66"/>
      <c r="I107" s="37">
        <f t="shared" si="41"/>
        <v>0</v>
      </c>
      <c r="J107" s="37">
        <f t="shared" si="41"/>
        <v>0</v>
      </c>
      <c r="K107" s="37">
        <f t="shared" si="41"/>
        <v>0</v>
      </c>
      <c r="L107" s="37">
        <f t="shared" si="41"/>
        <v>0</v>
      </c>
    </row>
    <row r="108" spans="1:14" s="6" customFormat="1" ht="15.75" customHeight="1" outlineLevel="2" x14ac:dyDescent="0.2">
      <c r="A108" s="38">
        <v>4250</v>
      </c>
      <c r="B108" s="19" t="s">
        <v>107</v>
      </c>
      <c r="C108" s="53">
        <v>0</v>
      </c>
      <c r="D108" s="22">
        <v>0</v>
      </c>
      <c r="E108" s="53"/>
      <c r="F108" s="22"/>
      <c r="G108" s="53"/>
      <c r="H108" s="22"/>
      <c r="I108" s="53"/>
      <c r="J108" s="22"/>
      <c r="K108" s="53">
        <f>C108+E108+G108+I108</f>
        <v>0</v>
      </c>
      <c r="L108" s="53">
        <f>D108+F108+H108+J108</f>
        <v>0</v>
      </c>
    </row>
    <row r="109" spans="1:14" s="69" customFormat="1" outlineLevel="2" x14ac:dyDescent="0.2">
      <c r="A109" s="67">
        <v>5000</v>
      </c>
      <c r="B109" s="68" t="s">
        <v>108</v>
      </c>
      <c r="C109" s="57">
        <f t="shared" ref="C109:H109" si="42">C110+C112</f>
        <v>374000</v>
      </c>
      <c r="D109" s="57">
        <f t="shared" si="42"/>
        <v>0</v>
      </c>
      <c r="E109" s="57">
        <f t="shared" si="42"/>
        <v>197850</v>
      </c>
      <c r="F109" s="57">
        <f t="shared" si="42"/>
        <v>0</v>
      </c>
      <c r="G109" s="57">
        <f t="shared" si="42"/>
        <v>88560</v>
      </c>
      <c r="H109" s="57">
        <f t="shared" si="42"/>
        <v>0</v>
      </c>
      <c r="I109" s="57">
        <f>I110+I112</f>
        <v>346090</v>
      </c>
      <c r="J109" s="57">
        <f>J110+J112</f>
        <v>0</v>
      </c>
      <c r="K109" s="57">
        <f>K110+K112</f>
        <v>1006500</v>
      </c>
      <c r="L109" s="57">
        <f>L110+L112</f>
        <v>0</v>
      </c>
      <c r="M109" s="80"/>
      <c r="N109" s="136"/>
    </row>
    <row r="110" spans="1:14" s="72" customFormat="1" outlineLevel="2" x14ac:dyDescent="0.2">
      <c r="A110" s="70">
        <v>5100</v>
      </c>
      <c r="B110" s="71" t="s">
        <v>109</v>
      </c>
      <c r="C110" s="37">
        <f t="shared" ref="C110:J110" si="43">C111</f>
        <v>20000</v>
      </c>
      <c r="D110" s="37">
        <f t="shared" si="43"/>
        <v>0</v>
      </c>
      <c r="E110" s="37">
        <f t="shared" si="43"/>
        <v>35000</v>
      </c>
      <c r="F110" s="37">
        <f t="shared" si="43"/>
        <v>0</v>
      </c>
      <c r="G110" s="37">
        <f t="shared" si="43"/>
        <v>25000</v>
      </c>
      <c r="H110" s="37">
        <f t="shared" si="43"/>
        <v>0</v>
      </c>
      <c r="I110" s="37">
        <f t="shared" si="43"/>
        <v>20000</v>
      </c>
      <c r="J110" s="37">
        <f t="shared" si="43"/>
        <v>0</v>
      </c>
      <c r="K110" s="37">
        <f>K111</f>
        <v>100000</v>
      </c>
      <c r="L110" s="37">
        <f>L111</f>
        <v>0</v>
      </c>
    </row>
    <row r="111" spans="1:14" s="72" customFormat="1" ht="25.5" customHeight="1" outlineLevel="2" x14ac:dyDescent="0.2">
      <c r="A111" s="73">
        <v>5120</v>
      </c>
      <c r="B111" s="74" t="s">
        <v>110</v>
      </c>
      <c r="C111" s="53">
        <v>20000</v>
      </c>
      <c r="D111" s="22"/>
      <c r="E111" s="53">
        <v>35000</v>
      </c>
      <c r="F111" s="22"/>
      <c r="G111" s="53">
        <v>25000</v>
      </c>
      <c r="H111" s="22"/>
      <c r="I111" s="53">
        <v>20000</v>
      </c>
      <c r="J111" s="22"/>
      <c r="K111" s="22">
        <f>C111+E111+G111+I111</f>
        <v>100000</v>
      </c>
      <c r="L111" s="22">
        <f>D111+F111+H111+J111</f>
        <v>0</v>
      </c>
    </row>
    <row r="112" spans="1:14" s="76" customFormat="1" outlineLevel="2" x14ac:dyDescent="0.2">
      <c r="A112" s="75">
        <v>5200</v>
      </c>
      <c r="B112" s="74" t="s">
        <v>111</v>
      </c>
      <c r="C112" s="52">
        <f t="shared" ref="C112:H112" si="44">C113+C114+C118+C119+C120</f>
        <v>354000</v>
      </c>
      <c r="D112" s="52">
        <f t="shared" si="44"/>
        <v>0</v>
      </c>
      <c r="E112" s="52">
        <f t="shared" si="44"/>
        <v>162850</v>
      </c>
      <c r="F112" s="52">
        <f t="shared" si="44"/>
        <v>0</v>
      </c>
      <c r="G112" s="52">
        <f t="shared" si="44"/>
        <v>63560</v>
      </c>
      <c r="H112" s="52">
        <f t="shared" si="44"/>
        <v>0</v>
      </c>
      <c r="I112" s="52">
        <f>I113+I114+I118+I119+I120</f>
        <v>326090</v>
      </c>
      <c r="J112" s="52">
        <f>J113+J114+J118+J119+J120</f>
        <v>0</v>
      </c>
      <c r="K112" s="52">
        <f>K114+K118+K119</f>
        <v>906500</v>
      </c>
      <c r="L112" s="52">
        <f>L113+L114+L118+L119+L120</f>
        <v>0</v>
      </c>
    </row>
    <row r="113" spans="1:14" s="76" customFormat="1" outlineLevel="2" x14ac:dyDescent="0.2">
      <c r="A113" s="73">
        <v>5220</v>
      </c>
      <c r="B113" s="74" t="s">
        <v>112</v>
      </c>
      <c r="C113" s="77">
        <v>0</v>
      </c>
      <c r="D113" s="78">
        <v>0</v>
      </c>
      <c r="E113" s="77"/>
      <c r="F113" s="78"/>
      <c r="G113" s="77"/>
      <c r="H113" s="78"/>
      <c r="I113" s="77"/>
      <c r="J113" s="78"/>
      <c r="K113" s="22">
        <f>C113+E113+G113+I113</f>
        <v>0</v>
      </c>
      <c r="L113" s="22">
        <f>D113+F113+H113+J113</f>
        <v>0</v>
      </c>
    </row>
    <row r="114" spans="1:14" s="76" customFormat="1" ht="12.75" customHeight="1" outlineLevel="2" x14ac:dyDescent="0.2">
      <c r="A114" s="73">
        <v>5230</v>
      </c>
      <c r="B114" s="74" t="s">
        <v>113</v>
      </c>
      <c r="C114" s="39">
        <f>SUM(C115:C117)</f>
        <v>49000</v>
      </c>
      <c r="D114" s="39">
        <f t="shared" ref="D114:J114" si="45">SUM(D115:D117)</f>
        <v>0</v>
      </c>
      <c r="E114" s="39">
        <f t="shared" si="45"/>
        <v>60850</v>
      </c>
      <c r="F114" s="39">
        <f t="shared" si="45"/>
        <v>0</v>
      </c>
      <c r="G114" s="39">
        <f t="shared" si="45"/>
        <v>41560</v>
      </c>
      <c r="H114" s="39">
        <f t="shared" si="45"/>
        <v>0</v>
      </c>
      <c r="I114" s="39">
        <f t="shared" si="45"/>
        <v>36590</v>
      </c>
      <c r="J114" s="39">
        <f t="shared" si="45"/>
        <v>0</v>
      </c>
      <c r="K114" s="39">
        <f>SUM(K115:K117)</f>
        <v>188000</v>
      </c>
      <c r="L114" s="39">
        <f>SUM(L115:L117)</f>
        <v>0</v>
      </c>
    </row>
    <row r="115" spans="1:14" s="80" customFormat="1" ht="12.75" customHeight="1" outlineLevel="2" x14ac:dyDescent="0.2">
      <c r="A115" s="79">
        <v>5231</v>
      </c>
      <c r="B115" s="129" t="s">
        <v>114</v>
      </c>
      <c r="C115" s="22"/>
      <c r="D115" s="22"/>
      <c r="E115" s="22"/>
      <c r="F115" s="22"/>
      <c r="G115" s="22"/>
      <c r="H115" s="22"/>
      <c r="I115" s="22"/>
      <c r="J115" s="22"/>
      <c r="K115" s="22">
        <f>C115+E115+G115+I115</f>
        <v>0</v>
      </c>
      <c r="L115" s="22">
        <f>D115+F115+H115+J115</f>
        <v>0</v>
      </c>
    </row>
    <row r="116" spans="1:14" s="80" customFormat="1" ht="12.75" customHeight="1" outlineLevel="2" x14ac:dyDescent="0.2">
      <c r="A116" s="79">
        <v>5238</v>
      </c>
      <c r="B116" s="129" t="s">
        <v>115</v>
      </c>
      <c r="C116" s="22">
        <v>45000</v>
      </c>
      <c r="D116" s="22"/>
      <c r="E116" s="22">
        <v>55000</v>
      </c>
      <c r="F116" s="22"/>
      <c r="G116" s="22">
        <v>35000</v>
      </c>
      <c r="H116" s="22"/>
      <c r="I116" s="22">
        <v>32000</v>
      </c>
      <c r="J116" s="22"/>
      <c r="K116" s="22">
        <f t="shared" ref="K116:L120" si="46">C116+E116+G116+I116</f>
        <v>167000</v>
      </c>
      <c r="L116" s="22">
        <f t="shared" si="46"/>
        <v>0</v>
      </c>
    </row>
    <row r="117" spans="1:14" s="80" customFormat="1" ht="12.75" customHeight="1" outlineLevel="2" x14ac:dyDescent="0.2">
      <c r="A117" s="81">
        <v>5239</v>
      </c>
      <c r="B117" s="130" t="s">
        <v>116</v>
      </c>
      <c r="C117" s="25">
        <v>4000</v>
      </c>
      <c r="D117" s="25"/>
      <c r="E117" s="25">
        <v>5850</v>
      </c>
      <c r="F117" s="25"/>
      <c r="G117" s="25">
        <v>6560</v>
      </c>
      <c r="H117" s="25"/>
      <c r="I117" s="25">
        <v>4590</v>
      </c>
      <c r="J117" s="25"/>
      <c r="K117" s="62">
        <f t="shared" si="46"/>
        <v>21000</v>
      </c>
      <c r="L117" s="62">
        <f t="shared" si="46"/>
        <v>0</v>
      </c>
    </row>
    <row r="118" spans="1:14" s="80" customFormat="1" ht="12.75" customHeight="1" outlineLevel="2" x14ac:dyDescent="0.2">
      <c r="A118" s="82">
        <v>5240</v>
      </c>
      <c r="B118" s="137" t="s">
        <v>117</v>
      </c>
      <c r="C118" s="83">
        <v>270000</v>
      </c>
      <c r="D118" s="83"/>
      <c r="E118" s="83">
        <v>90000</v>
      </c>
      <c r="F118" s="83"/>
      <c r="G118" s="83">
        <v>10000</v>
      </c>
      <c r="H118" s="83"/>
      <c r="I118" s="83">
        <v>268500</v>
      </c>
      <c r="J118" s="83"/>
      <c r="K118" s="84">
        <f t="shared" si="46"/>
        <v>638500</v>
      </c>
      <c r="L118" s="84">
        <f t="shared" si="46"/>
        <v>0</v>
      </c>
    </row>
    <row r="119" spans="1:14" s="80" customFormat="1" ht="12.75" customHeight="1" outlineLevel="2" x14ac:dyDescent="0.2">
      <c r="A119" s="82">
        <v>5250</v>
      </c>
      <c r="B119" s="137" t="s">
        <v>118</v>
      </c>
      <c r="C119" s="83">
        <v>35000</v>
      </c>
      <c r="D119" s="83"/>
      <c r="E119" s="83">
        <v>12000</v>
      </c>
      <c r="F119" s="83"/>
      <c r="G119" s="83">
        <v>12000</v>
      </c>
      <c r="H119" s="83"/>
      <c r="I119" s="83">
        <v>21000</v>
      </c>
      <c r="J119" s="83"/>
      <c r="K119" s="84">
        <f t="shared" si="46"/>
        <v>80000</v>
      </c>
      <c r="L119" s="84">
        <f t="shared" si="46"/>
        <v>0</v>
      </c>
      <c r="N119" s="132"/>
    </row>
    <row r="120" spans="1:14" s="80" customFormat="1" ht="12.75" customHeight="1" outlineLevel="2" x14ac:dyDescent="0.2">
      <c r="A120" s="85">
        <v>5270</v>
      </c>
      <c r="B120" s="137" t="s">
        <v>119</v>
      </c>
      <c r="C120" s="83"/>
      <c r="D120" s="83"/>
      <c r="E120" s="83"/>
      <c r="F120" s="83"/>
      <c r="G120" s="83"/>
      <c r="H120" s="83"/>
      <c r="I120" s="83"/>
      <c r="J120" s="83"/>
      <c r="K120" s="84">
        <f t="shared" si="46"/>
        <v>0</v>
      </c>
      <c r="L120" s="84">
        <f t="shared" si="46"/>
        <v>0</v>
      </c>
    </row>
    <row r="121" spans="1:14" s="80" customFormat="1" outlineLevel="1" x14ac:dyDescent="0.2">
      <c r="A121" s="86"/>
      <c r="B121" s="138" t="s">
        <v>120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4" s="80" customFormat="1" ht="24" outlineLevel="1" x14ac:dyDescent="0.2">
      <c r="A122" s="86"/>
      <c r="B122" s="143" t="s">
        <v>121</v>
      </c>
      <c r="C122" s="88">
        <f>C10-C17</f>
        <v>0</v>
      </c>
      <c r="D122" s="88">
        <f t="shared" ref="D122:L122" si="47">D10-D17</f>
        <v>0</v>
      </c>
      <c r="E122" s="88">
        <f t="shared" si="47"/>
        <v>0</v>
      </c>
      <c r="F122" s="126">
        <f>F10-F17</f>
        <v>0</v>
      </c>
      <c r="G122" s="88">
        <f t="shared" si="47"/>
        <v>0</v>
      </c>
      <c r="H122" s="88">
        <f t="shared" si="47"/>
        <v>0</v>
      </c>
      <c r="I122" s="88">
        <f t="shared" si="47"/>
        <v>0</v>
      </c>
      <c r="J122" s="88">
        <f t="shared" si="47"/>
        <v>0</v>
      </c>
      <c r="K122" s="88">
        <f t="shared" si="47"/>
        <v>0</v>
      </c>
      <c r="L122" s="88">
        <f t="shared" si="47"/>
        <v>0</v>
      </c>
    </row>
    <row r="123" spans="1:14" s="80" customFormat="1" outlineLevel="1" x14ac:dyDescent="0.2">
      <c r="A123" s="86"/>
      <c r="B123" s="143" t="s">
        <v>122</v>
      </c>
      <c r="C123" s="133">
        <v>440133</v>
      </c>
      <c r="D123" s="133"/>
      <c r="E123" s="133">
        <f>C124</f>
        <v>440133</v>
      </c>
      <c r="F123" s="133"/>
      <c r="G123" s="133">
        <f>E124</f>
        <v>440133</v>
      </c>
      <c r="H123" s="133">
        <f>F124</f>
        <v>0</v>
      </c>
      <c r="I123" s="133">
        <f>G124</f>
        <v>440133</v>
      </c>
      <c r="J123" s="133">
        <f>H124</f>
        <v>0</v>
      </c>
      <c r="K123" s="133">
        <f>I124</f>
        <v>440133</v>
      </c>
      <c r="L123" s="133"/>
    </row>
    <row r="124" spans="1:14" s="80" customFormat="1" outlineLevel="1" x14ac:dyDescent="0.2">
      <c r="A124" s="86"/>
      <c r="B124" s="143" t="s">
        <v>123</v>
      </c>
      <c r="C124" s="133">
        <v>440133</v>
      </c>
      <c r="D124" s="133"/>
      <c r="E124" s="133">
        <v>440133</v>
      </c>
      <c r="F124" s="133"/>
      <c r="G124" s="133">
        <v>440133</v>
      </c>
      <c r="H124" s="134">
        <f>H123+H122</f>
        <v>0</v>
      </c>
      <c r="I124" s="133">
        <v>440133</v>
      </c>
      <c r="J124" s="134">
        <f>J123+J122</f>
        <v>0</v>
      </c>
      <c r="K124" s="133">
        <v>440133</v>
      </c>
      <c r="L124" s="133">
        <f>L123+L122</f>
        <v>0</v>
      </c>
    </row>
    <row r="125" spans="1:14" x14ac:dyDescent="0.2">
      <c r="A125" s="89"/>
      <c r="B125" s="90" t="s">
        <v>133</v>
      </c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1:14" x14ac:dyDescent="0.2">
      <c r="A126" s="92"/>
      <c r="B126" s="93" t="s">
        <v>124</v>
      </c>
      <c r="C126" s="94">
        <f t="shared" ref="C126:I126" si="48">SUM(C127:C129)</f>
        <v>4020986</v>
      </c>
      <c r="D126" s="94">
        <f t="shared" si="48"/>
        <v>0</v>
      </c>
      <c r="E126" s="94">
        <f t="shared" si="48"/>
        <v>3951516</v>
      </c>
      <c r="F126" s="94">
        <f t="shared" si="48"/>
        <v>0</v>
      </c>
      <c r="G126" s="94">
        <f t="shared" si="48"/>
        <v>3721028</v>
      </c>
      <c r="H126" s="94">
        <f t="shared" si="48"/>
        <v>0</v>
      </c>
      <c r="I126" s="94">
        <f t="shared" si="48"/>
        <v>3865803</v>
      </c>
      <c r="J126" s="94">
        <f>SUM(J127:J129)</f>
        <v>0</v>
      </c>
      <c r="K126" s="94">
        <f>SUM(K127:K129)</f>
        <v>15559333</v>
      </c>
      <c r="L126" s="94">
        <f>SUM(L127:L129)</f>
        <v>0</v>
      </c>
    </row>
    <row r="127" spans="1:14" x14ac:dyDescent="0.2">
      <c r="A127" s="95"/>
      <c r="B127" s="96" t="s">
        <v>125</v>
      </c>
      <c r="C127" s="59">
        <f t="shared" ref="C127:L127" si="49">C11</f>
        <v>3855986</v>
      </c>
      <c r="D127" s="59">
        <f t="shared" si="49"/>
        <v>0</v>
      </c>
      <c r="E127" s="59">
        <f t="shared" si="49"/>
        <v>3911516</v>
      </c>
      <c r="F127" s="59">
        <f t="shared" si="49"/>
        <v>0</v>
      </c>
      <c r="G127" s="59">
        <f t="shared" si="49"/>
        <v>3676028</v>
      </c>
      <c r="H127" s="59">
        <f t="shared" si="49"/>
        <v>0</v>
      </c>
      <c r="I127" s="59">
        <f t="shared" si="49"/>
        <v>3765803</v>
      </c>
      <c r="J127" s="59">
        <f t="shared" si="49"/>
        <v>0</v>
      </c>
      <c r="K127" s="59">
        <f>K11</f>
        <v>15209333</v>
      </c>
      <c r="L127" s="59">
        <f t="shared" si="49"/>
        <v>0</v>
      </c>
    </row>
    <row r="128" spans="1:14" x14ac:dyDescent="0.2">
      <c r="A128" s="95"/>
      <c r="B128" s="97" t="s">
        <v>126</v>
      </c>
      <c r="C128" s="59">
        <f t="shared" ref="C128:L128" si="50">C12</f>
        <v>0</v>
      </c>
      <c r="D128" s="59">
        <f t="shared" si="50"/>
        <v>0</v>
      </c>
      <c r="E128" s="59">
        <f t="shared" si="50"/>
        <v>0</v>
      </c>
      <c r="F128" s="59">
        <f t="shared" si="50"/>
        <v>0</v>
      </c>
      <c r="G128" s="59">
        <f t="shared" si="50"/>
        <v>0</v>
      </c>
      <c r="H128" s="59">
        <f t="shared" si="50"/>
        <v>0</v>
      </c>
      <c r="I128" s="59">
        <f t="shared" si="50"/>
        <v>0</v>
      </c>
      <c r="J128" s="59">
        <f t="shared" si="50"/>
        <v>0</v>
      </c>
      <c r="K128" s="59">
        <f t="shared" si="50"/>
        <v>0</v>
      </c>
      <c r="L128" s="59">
        <f t="shared" si="50"/>
        <v>0</v>
      </c>
    </row>
    <row r="129" spans="1:12" x14ac:dyDescent="0.2">
      <c r="A129" s="95"/>
      <c r="B129" s="96" t="s">
        <v>127</v>
      </c>
      <c r="C129" s="59">
        <f t="shared" ref="C129:L129" si="51">C13</f>
        <v>165000</v>
      </c>
      <c r="D129" s="59">
        <f t="shared" si="51"/>
        <v>0</v>
      </c>
      <c r="E129" s="59">
        <f t="shared" si="51"/>
        <v>40000</v>
      </c>
      <c r="F129" s="59">
        <f t="shared" si="51"/>
        <v>0</v>
      </c>
      <c r="G129" s="59">
        <f t="shared" si="51"/>
        <v>45000</v>
      </c>
      <c r="H129" s="59">
        <f t="shared" si="51"/>
        <v>0</v>
      </c>
      <c r="I129" s="59">
        <f t="shared" si="51"/>
        <v>100000</v>
      </c>
      <c r="J129" s="59">
        <f t="shared" si="51"/>
        <v>0</v>
      </c>
      <c r="K129" s="59">
        <f>K13</f>
        <v>350000</v>
      </c>
      <c r="L129" s="59">
        <f t="shared" si="51"/>
        <v>0</v>
      </c>
    </row>
    <row r="130" spans="1:12" x14ac:dyDescent="0.2">
      <c r="A130" s="98"/>
      <c r="B130" s="99" t="s">
        <v>128</v>
      </c>
      <c r="C130" s="100">
        <f t="shared" ref="C130:J130" si="52">C17</f>
        <v>4020986</v>
      </c>
      <c r="D130" s="100">
        <f t="shared" si="52"/>
        <v>0</v>
      </c>
      <c r="E130" s="100">
        <f t="shared" si="52"/>
        <v>3951516</v>
      </c>
      <c r="F130" s="100">
        <f t="shared" si="52"/>
        <v>0</v>
      </c>
      <c r="G130" s="100">
        <f t="shared" si="52"/>
        <v>3721028</v>
      </c>
      <c r="H130" s="100">
        <f t="shared" si="52"/>
        <v>0</v>
      </c>
      <c r="I130" s="100">
        <f t="shared" si="52"/>
        <v>3865803</v>
      </c>
      <c r="J130" s="100">
        <f t="shared" si="52"/>
        <v>0</v>
      </c>
      <c r="K130" s="100">
        <f>K17</f>
        <v>15559333</v>
      </c>
      <c r="L130" s="100">
        <f>L17</f>
        <v>0</v>
      </c>
    </row>
    <row r="131" spans="1:12" s="6" customFormat="1" x14ac:dyDescent="0.2">
      <c r="A131" s="101"/>
      <c r="B131" s="102" t="s">
        <v>129</v>
      </c>
      <c r="C131" s="144">
        <v>298</v>
      </c>
      <c r="D131" s="144"/>
      <c r="E131" s="144">
        <v>299</v>
      </c>
      <c r="F131" s="144"/>
      <c r="G131" s="144">
        <v>301</v>
      </c>
      <c r="H131" s="144"/>
      <c r="I131" s="144">
        <v>301</v>
      </c>
      <c r="J131" s="144"/>
      <c r="K131" s="144">
        <f>SUM(C131+E131+G131+I131)/4</f>
        <v>299.75</v>
      </c>
      <c r="L131" s="144">
        <f>D131</f>
        <v>0</v>
      </c>
    </row>
    <row r="132" spans="1:12" s="6" customFormat="1" x14ac:dyDescent="0.2">
      <c r="A132" s="101"/>
      <c r="B132" s="102" t="s">
        <v>138</v>
      </c>
      <c r="C132" s="144">
        <v>293</v>
      </c>
      <c r="D132" s="144"/>
      <c r="E132" s="144">
        <v>295</v>
      </c>
      <c r="F132" s="144"/>
      <c r="G132" s="144">
        <v>297</v>
      </c>
      <c r="H132" s="144"/>
      <c r="I132" s="144">
        <v>299</v>
      </c>
      <c r="J132" s="144"/>
      <c r="K132" s="144">
        <f>SUM(C132+E132+G132+I132)/4</f>
        <v>296</v>
      </c>
      <c r="L132" s="144">
        <f>D132</f>
        <v>0</v>
      </c>
    </row>
    <row r="133" spans="1:12" x14ac:dyDescent="0.2">
      <c r="A133" s="145"/>
      <c r="B133" s="146" t="s">
        <v>139</v>
      </c>
      <c r="C133" s="147">
        <v>54</v>
      </c>
      <c r="D133" s="147"/>
      <c r="E133" s="147">
        <v>54</v>
      </c>
      <c r="F133" s="147"/>
      <c r="G133" s="147">
        <v>54</v>
      </c>
      <c r="H133" s="147"/>
      <c r="I133" s="147">
        <v>54</v>
      </c>
      <c r="J133" s="147"/>
      <c r="K133" s="87"/>
      <c r="L133" s="144"/>
    </row>
    <row r="134" spans="1:12" s="76" customFormat="1" ht="15.75" x14ac:dyDescent="0.25">
      <c r="A134" s="106" t="s">
        <v>130</v>
      </c>
      <c r="B134" s="107"/>
      <c r="C134" s="108"/>
      <c r="D134" s="108"/>
      <c r="E134" s="109"/>
      <c r="F134" s="109"/>
      <c r="G134" s="109"/>
      <c r="H134" s="109"/>
      <c r="I134" s="109"/>
      <c r="J134" s="109"/>
      <c r="K134" s="108"/>
      <c r="L134" s="108"/>
    </row>
    <row r="135" spans="1:12" x14ac:dyDescent="0.2">
      <c r="A135" s="106" t="s">
        <v>131</v>
      </c>
      <c r="B135" s="110" t="s">
        <v>132</v>
      </c>
    </row>
    <row r="136" spans="1:12" s="76" customFormat="1" ht="15.75" x14ac:dyDescent="0.25">
      <c r="A136" s="107"/>
      <c r="B136" s="107"/>
      <c r="C136" s="108"/>
      <c r="D136" s="108"/>
      <c r="E136" s="109"/>
      <c r="F136" s="109"/>
      <c r="G136" s="109"/>
      <c r="H136" s="109"/>
      <c r="I136" s="109"/>
      <c r="J136" s="109"/>
      <c r="K136" s="108"/>
      <c r="L136" s="108"/>
    </row>
    <row r="137" spans="1:12" s="116" customFormat="1" ht="15.75" x14ac:dyDescent="0.25">
      <c r="A137" s="111"/>
      <c r="B137" s="112"/>
      <c r="C137" s="113"/>
      <c r="D137" s="113"/>
      <c r="E137" s="114"/>
      <c r="F137" s="114"/>
      <c r="G137" s="114"/>
      <c r="H137" s="114"/>
      <c r="I137" s="114"/>
      <c r="J137" s="114"/>
      <c r="K137" s="115"/>
      <c r="L137" s="115"/>
    </row>
    <row r="138" spans="1:12" s="116" customFormat="1" x14ac:dyDescent="0.2">
      <c r="C138" s="113"/>
      <c r="D138" s="113"/>
      <c r="E138" s="117"/>
      <c r="F138" s="117"/>
      <c r="G138" s="117"/>
      <c r="H138" s="117"/>
      <c r="I138" s="117"/>
      <c r="J138" s="117"/>
      <c r="K138" s="118"/>
      <c r="L138" s="118"/>
    </row>
    <row r="139" spans="1:12" s="116" customFormat="1" x14ac:dyDescent="0.2">
      <c r="C139" s="113"/>
      <c r="D139" s="113"/>
      <c r="E139" s="117"/>
      <c r="F139" s="117"/>
      <c r="G139" s="117"/>
      <c r="H139" s="117"/>
      <c r="I139" s="117"/>
      <c r="J139" s="117"/>
      <c r="K139" s="118"/>
      <c r="L139" s="118"/>
    </row>
    <row r="140" spans="1:12" s="116" customFormat="1" x14ac:dyDescent="0.2">
      <c r="C140" s="113"/>
      <c r="D140" s="113"/>
      <c r="E140" s="117"/>
      <c r="F140" s="117"/>
      <c r="G140" s="117"/>
      <c r="H140" s="117"/>
      <c r="I140" s="117"/>
      <c r="J140" s="117"/>
      <c r="K140" s="118"/>
      <c r="L140" s="118"/>
    </row>
    <row r="141" spans="1:12" s="116" customFormat="1" x14ac:dyDescent="0.2">
      <c r="C141" s="113"/>
      <c r="D141" s="113"/>
      <c r="E141" s="114"/>
      <c r="F141" s="114"/>
      <c r="G141" s="114"/>
      <c r="H141" s="114"/>
      <c r="I141" s="114"/>
      <c r="J141" s="114"/>
      <c r="K141" s="115"/>
      <c r="L141" s="115"/>
    </row>
    <row r="142" spans="1:12" s="116" customFormat="1" x14ac:dyDescent="0.2">
      <c r="A142" s="119"/>
      <c r="C142" s="113"/>
      <c r="D142" s="113"/>
      <c r="E142" s="114"/>
      <c r="F142" s="114"/>
      <c r="G142" s="114"/>
      <c r="H142" s="114"/>
      <c r="I142" s="114"/>
      <c r="J142" s="114"/>
      <c r="K142" s="115"/>
      <c r="L142" s="115"/>
    </row>
  </sheetData>
  <mergeCells count="12">
    <mergeCell ref="K1:L3"/>
    <mergeCell ref="A4:L4"/>
    <mergeCell ref="A5:L5"/>
    <mergeCell ref="A7:A8"/>
    <mergeCell ref="B7:B8"/>
    <mergeCell ref="C7:D7"/>
    <mergeCell ref="E7:F7"/>
    <mergeCell ref="G7:H7"/>
    <mergeCell ref="I7:J7"/>
    <mergeCell ref="K7:L7"/>
    <mergeCell ref="A2:C2"/>
    <mergeCell ref="A3:B3"/>
  </mergeCells>
  <pageMargins left="0.25" right="0.25" top="0.75" bottom="0.75" header="0.3" footer="0.3"/>
  <pageSetup orientation="landscape" r:id="rId1"/>
  <ignoredErrors>
    <ignoredError sqref="K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Ina Poriete</cp:lastModifiedBy>
  <dcterms:created xsi:type="dcterms:W3CDTF">2022-04-07T10:30:32Z</dcterms:created>
  <dcterms:modified xsi:type="dcterms:W3CDTF">2024-08-13T14:17:41Z</dcterms:modified>
</cp:coreProperties>
</file>